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stimated Tax" sheetId="1" r:id="rId4"/>
    <sheet state="hidden" name="Calculaton" sheetId="2" r:id="rId5"/>
  </sheets>
  <definedNames>
    <definedName name="surrender_amount">#REF!</definedName>
    <definedName name="category">Calculaton!$G$3:$G$5</definedName>
    <definedName name="month">#REF!</definedName>
  </definedNames>
  <calcPr/>
  <extLst>
    <ext uri="GoogleSheetsCustomDataVersion1">
      <go:sheetsCustomData xmlns:go="http://customooxmlschemas.google.com/" r:id="rId6" roundtripDataSignature="AMtx7mhNI4BK5sNebCYVKzHDZjVgnxybrg=="/>
    </ext>
  </extLst>
</workbook>
</file>

<file path=xl/sharedStrings.xml><?xml version="1.0" encoding="utf-8"?>
<sst xmlns="http://schemas.openxmlformats.org/spreadsheetml/2006/main" count="85" uniqueCount="57">
  <si>
    <t>Estimated Tax Calculator In One Minute</t>
  </si>
  <si>
    <t>Old</t>
  </si>
  <si>
    <t>March Basic</t>
  </si>
  <si>
    <t>DA Rate</t>
  </si>
  <si>
    <t>HRA Rate</t>
  </si>
  <si>
    <t>Total rate</t>
  </si>
  <si>
    <t>DA Areear</t>
  </si>
  <si>
    <t>Surrender</t>
  </si>
  <si>
    <t>Bonus</t>
  </si>
  <si>
    <t>Auto Calculation</t>
  </si>
  <si>
    <t>Tax as per new Regime</t>
  </si>
  <si>
    <t>Total</t>
  </si>
  <si>
    <t>March Gross Salary</t>
  </si>
  <si>
    <t>Monthly</t>
  </si>
  <si>
    <t>July Basic</t>
  </si>
  <si>
    <t>July Gross Salary</t>
  </si>
  <si>
    <t>Tax as per old Regime</t>
  </si>
  <si>
    <t>Home Loan Interest</t>
  </si>
  <si>
    <t>Annual Income</t>
  </si>
  <si>
    <t>Satandard Deduction</t>
  </si>
  <si>
    <t>Deduction Under 80C</t>
  </si>
  <si>
    <t>Deduction Above 150000</t>
  </si>
  <si>
    <t>Net Taxable Income</t>
  </si>
  <si>
    <t>Senior Citizen (60 Yrs or more)</t>
  </si>
  <si>
    <t>Senior Citizen (80 Yrs or more)</t>
  </si>
  <si>
    <t>Other</t>
  </si>
  <si>
    <t>A</t>
  </si>
  <si>
    <t>Enter your Gross Income without any deduction/exemption</t>
  </si>
  <si>
    <t>B</t>
  </si>
  <si>
    <t>Less: Select Allowances/Exemptions/Deductions/Set Off you are normally entitled to</t>
  </si>
  <si>
    <t>Fill estimated amount hereunder</t>
  </si>
  <si>
    <t>Txable Income old</t>
  </si>
  <si>
    <t>Old Scheme</t>
  </si>
  <si>
    <t>Rebate</t>
  </si>
  <si>
    <t>Net Tax</t>
  </si>
  <si>
    <t>New Scheme</t>
  </si>
  <si>
    <t>Taxable income new</t>
  </si>
  <si>
    <t>Senior Citizen</t>
  </si>
  <si>
    <t>Super Senior</t>
  </si>
  <si>
    <t>Others</t>
  </si>
  <si>
    <t>Tax as per old scheme</t>
  </si>
  <si>
    <t>Tax as per new scheme</t>
  </si>
  <si>
    <t>Final Tax based on category Selection</t>
  </si>
  <si>
    <t>Income tax slab old</t>
  </si>
  <si>
    <t>Income tax slab new</t>
  </si>
  <si>
    <t>From</t>
  </si>
  <si>
    <t>To</t>
  </si>
  <si>
    <t>Income Tax Rate</t>
  </si>
  <si>
    <t>Differential Rate</t>
  </si>
  <si>
    <t>above 1000000/-</t>
  </si>
  <si>
    <t>Income Tax Slab for Senior Citizens AY 2016-17 and AY 2015-16</t>
  </si>
  <si>
    <t>1500001 and above</t>
  </si>
  <si>
    <t>C</t>
  </si>
  <si>
    <t>Total Income (A-B)</t>
  </si>
  <si>
    <t>Tax under Old Regime (after Section 87A rebate)</t>
  </si>
  <si>
    <t>Tax under New Optinal Regime (after Section 87A rebate)</t>
  </si>
  <si>
    <t># only following allowances are exempt to the Individual or HUF exercising Option of New Simplified Personal Income Tax Regime:
(a) Transport Allowance granted to a divyang employee to meet expenditure for the purpose of commuting between place of residence and place of duty
(b) Conveyance Allowance granted to meet the expenditure on conveyance in performance of duties of an office;
(c) Any Allowance granted to meet the cost of travel on tour or on transfer;
(d) Daily Allowance to meet the ordinary daily charges incurred by employee for absence from his normal place of duty</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</si>
</sst>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 #,##0_-;\-* #,##0_-;_-* \-??_-;_-@"/>
    <numFmt numFmtId="165" formatCode="_(* #,##0_);_(* \(#,##0\);_(* \-??_);_(@_)"/>
  </numFmts>
  <fonts count="23">
    <font>
      <sz val="11.0"/>
      <color theme="1"/>
      <name val="Arial"/>
    </font>
    <font>
      <b/>
      <sz val="24.0"/>
      <color theme="1"/>
      <name val="Calibri"/>
    </font>
    <font/>
    <font>
      <sz val="11.0"/>
      <color theme="1"/>
      <name val="Calibri"/>
    </font>
    <font>
      <b/>
      <sz val="16.0"/>
      <color theme="1"/>
      <name val="Calibri"/>
    </font>
    <font>
      <sz val="12.0"/>
      <color theme="1"/>
      <name val="Calibri"/>
    </font>
    <font>
      <b/>
      <sz val="16.0"/>
      <color theme="0"/>
      <name val="Calibri"/>
    </font>
    <font>
      <b/>
      <sz val="20.0"/>
      <color theme="0"/>
      <name val="Calibri"/>
    </font>
    <font>
      <b/>
      <sz val="20.0"/>
      <color theme="1"/>
      <name val="Calibri"/>
    </font>
    <font>
      <b/>
      <sz val="12.0"/>
      <color theme="1"/>
      <name val="Calibri"/>
    </font>
    <font>
      <b/>
      <sz val="11.0"/>
      <color theme="1"/>
      <name val="Calibri"/>
    </font>
    <font>
      <b/>
      <sz val="11.0"/>
      <color rgb="FFC00000"/>
      <name val="Calibri"/>
    </font>
    <font>
      <b/>
      <sz val="12.0"/>
      <color theme="1"/>
    </font>
    <font>
      <b/>
      <sz val="12.0"/>
      <color rgb="FFC00000"/>
      <name val="Calibri"/>
    </font>
    <font>
      <sz val="11.0"/>
      <color rgb="FF000000"/>
      <name val="Calibri"/>
    </font>
    <font>
      <sz val="11.0"/>
      <color rgb="FFFF0000"/>
      <name val="Calibri"/>
    </font>
    <font>
      <b/>
      <sz val="13.0"/>
      <color rgb="FF000000"/>
      <name val="Arial"/>
    </font>
    <font>
      <sz val="12.0"/>
      <color rgb="FF000000"/>
      <name val="Arial"/>
    </font>
    <font>
      <b/>
      <sz val="12.0"/>
      <color rgb="FF000000"/>
      <name val="Arial"/>
    </font>
    <font>
      <sz val="13.0"/>
      <color rgb="FF000000"/>
      <name val="Arial"/>
    </font>
    <font>
      <sz val="12.0"/>
      <color rgb="FFFF0000"/>
      <name val="Arial"/>
    </font>
    <font>
      <b/>
      <sz val="11.0"/>
      <color rgb="FF000000"/>
      <name val="Calibri"/>
    </font>
    <font>
      <b/>
      <sz val="12.0"/>
      <color rgb="FFFF0000"/>
      <name val="Arial"/>
    </font>
  </fonts>
  <fills count="12">
    <fill>
      <patternFill patternType="none"/>
    </fill>
    <fill>
      <patternFill patternType="lightGray"/>
    </fill>
    <fill>
      <patternFill patternType="solid">
        <fgColor rgb="FFFFFF00"/>
        <bgColor rgb="FFFFFF00"/>
      </patternFill>
    </fill>
    <fill>
      <patternFill patternType="solid">
        <fgColor rgb="FF1D1B10"/>
        <bgColor rgb="FF1D1B10"/>
      </patternFill>
    </fill>
    <fill>
      <patternFill patternType="solid">
        <fgColor rgb="FFE36C09"/>
        <bgColor rgb="FFE36C09"/>
      </patternFill>
    </fill>
    <fill>
      <patternFill patternType="solid">
        <fgColor rgb="FFE5B8B7"/>
        <bgColor rgb="FFE5B8B7"/>
      </patternFill>
    </fill>
    <fill>
      <patternFill patternType="solid">
        <fgColor rgb="FF974806"/>
        <bgColor rgb="FF974806"/>
      </patternFill>
    </fill>
    <fill>
      <patternFill patternType="solid">
        <fgColor rgb="FF548DD4"/>
        <bgColor rgb="FF548DD4"/>
      </patternFill>
    </fill>
    <fill>
      <patternFill patternType="solid">
        <fgColor rgb="FFFABF8F"/>
        <bgColor rgb="FFFABF8F"/>
      </patternFill>
    </fill>
    <fill>
      <patternFill patternType="solid">
        <fgColor rgb="FFC2D69B"/>
        <bgColor rgb="FFC2D69B"/>
      </patternFill>
    </fill>
    <fill>
      <patternFill patternType="solid">
        <fgColor rgb="FF0C0C0C"/>
        <bgColor rgb="FF0C0C0C"/>
      </patternFill>
    </fill>
    <fill>
      <patternFill patternType="solid">
        <fgColor rgb="FFB8CCE4"/>
        <bgColor rgb="FFB8CCE4"/>
      </patternFill>
    </fill>
  </fills>
  <borders count="27">
    <border/>
    <border>
      <left/>
      <top/>
      <bottom/>
    </border>
    <border>
      <top/>
      <bottom/>
    </border>
    <border>
      <right/>
      <top/>
      <bottom/>
    </border>
    <border>
      <left/>
      <right/>
      <top/>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medium">
        <color rgb="FF000000"/>
      </left>
      <right style="medium">
        <color rgb="FF000000"/>
      </right>
      <top style="medium">
        <color rgb="FF000000"/>
      </top>
      <bottom style="medium">
        <color rgb="FF000000"/>
      </bottom>
    </border>
    <border>
      <top style="medium">
        <color rgb="FF000000"/>
      </top>
      <bottom style="medium">
        <color rgb="FF000000"/>
      </bottom>
    </border>
    <border>
      <left style="medium">
        <color rgb="FF000000"/>
      </left>
      <right style="medium">
        <color rgb="FF000000"/>
      </right>
      <top style="medium">
        <color rgb="FF000000"/>
      </top>
    </border>
    <border>
      <top style="medium">
        <color rgb="FF000000"/>
      </top>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right style="thin">
        <color rgb="FF000000"/>
      </right>
      <top style="thin">
        <color rgb="FF000000"/>
      </top>
      <bottom style="thin">
        <color rgb="FF000000"/>
      </bottom>
    </border>
    <border>
      <bottom style="thin">
        <color rgb="FF000000"/>
      </bottom>
    </border>
    <border>
      <left style="thin">
        <color rgb="FF000000"/>
      </left>
      <right style="thin">
        <color rgb="FF000000"/>
      </right>
    </border>
    <border>
      <left style="thin">
        <color rgb="FF000000"/>
      </left>
      <right style="thin">
        <color rgb="FF000000"/>
      </right>
      <bottom style="thin">
        <color rgb="FF000000"/>
      </bottom>
    </border>
    <border>
      <left style="medium">
        <color rgb="FF000000"/>
      </left>
      <right style="medium">
        <color rgb="FF000000"/>
      </right>
    </border>
    <border>
      <bottom style="medium">
        <color rgb="FF000000"/>
      </bottom>
    </border>
    <border>
      <right style="medium">
        <color rgb="FF000000"/>
      </right>
      <bottom style="medium">
        <color rgb="FF000000"/>
      </bottom>
    </border>
    <border>
      <left style="medium">
        <color rgb="FF000000"/>
      </left>
      <right style="medium">
        <color rgb="FF000000"/>
      </right>
      <bottom style="medium">
        <color rgb="FF000000"/>
      </bottom>
    </border>
    <border>
      <left style="medium">
        <color rgb="FF000000"/>
      </left>
      <top style="medium">
        <color rgb="FF000000"/>
      </top>
      <bottom style="medium">
        <color rgb="FF000000"/>
      </bottom>
    </border>
  </borders>
  <cellStyleXfs count="1">
    <xf borderId="0" fillId="0" fontId="0" numFmtId="0" applyAlignment="1" applyFont="1"/>
  </cellStyleXfs>
  <cellXfs count="82">
    <xf borderId="0" fillId="0" fontId="0" numFmtId="0" xfId="0" applyAlignment="1" applyFont="1">
      <alignment readingOrder="0" shrinkToFit="0" vertical="bottom" wrapText="0"/>
    </xf>
    <xf borderId="1" fillId="2" fontId="1" numFmtId="0" xfId="0" applyAlignment="1" applyBorder="1" applyFill="1" applyFont="1">
      <alignment horizontal="center" vertical="center"/>
    </xf>
    <xf borderId="2" fillId="0" fontId="2" numFmtId="0" xfId="0" applyBorder="1" applyFont="1"/>
    <xf borderId="3" fillId="0" fontId="2" numFmtId="0" xfId="0" applyBorder="1" applyFont="1"/>
    <xf borderId="0" fillId="0" fontId="3" numFmtId="0" xfId="0" applyAlignment="1" applyFont="1">
      <alignment horizontal="center" vertical="center"/>
    </xf>
    <xf borderId="0" fillId="0" fontId="3" numFmtId="0" xfId="0" applyFont="1"/>
    <xf borderId="4" fillId="3" fontId="3" numFmtId="0" xfId="0" applyBorder="1" applyFill="1" applyFont="1"/>
    <xf borderId="4" fillId="3" fontId="1" numFmtId="0" xfId="0" applyAlignment="1" applyBorder="1" applyFont="1">
      <alignment horizontal="center" vertical="center"/>
    </xf>
    <xf borderId="5" fillId="4" fontId="4" numFmtId="0" xfId="0" applyAlignment="1" applyBorder="1" applyFill="1" applyFont="1">
      <alignment horizontal="center" shrinkToFit="0" vertical="center" wrapText="1"/>
    </xf>
    <xf borderId="6" fillId="0" fontId="2" numFmtId="0" xfId="0" applyBorder="1" applyFont="1"/>
    <xf borderId="7" fillId="0" fontId="2" numFmtId="0" xfId="0" applyBorder="1" applyFont="1"/>
    <xf borderId="5" fillId="2" fontId="4" numFmtId="0" xfId="0" applyAlignment="1" applyBorder="1" applyFont="1">
      <alignment horizontal="center" readingOrder="0" shrinkToFit="0" vertical="center" wrapText="1"/>
    </xf>
    <xf borderId="4" fillId="3" fontId="4" numFmtId="0" xfId="0" applyAlignment="1" applyBorder="1" applyFont="1">
      <alignment horizontal="center" shrinkToFit="0" vertical="center" wrapText="1"/>
    </xf>
    <xf borderId="8" fillId="5" fontId="5" numFmtId="0" xfId="0" applyAlignment="1" applyBorder="1" applyFill="1" applyFont="1">
      <alignment horizontal="center" shrinkToFit="0" vertical="center" wrapText="1"/>
    </xf>
    <xf borderId="8" fillId="0" fontId="5" numFmtId="9" xfId="0" applyAlignment="1" applyBorder="1" applyFont="1" applyNumberFormat="1">
      <alignment horizontal="center" shrinkToFit="0" vertical="center" wrapText="1"/>
    </xf>
    <xf borderId="8" fillId="0" fontId="5" numFmtId="0" xfId="0" applyAlignment="1" applyBorder="1" applyFont="1">
      <alignment horizontal="center" shrinkToFit="0" vertical="center" wrapText="1"/>
    </xf>
    <xf borderId="4" fillId="3" fontId="6" numFmtId="0" xfId="0" applyAlignment="1" applyBorder="1" applyFont="1">
      <alignment horizontal="center" shrinkToFit="0" vertical="center" wrapText="1"/>
    </xf>
    <xf borderId="4" fillId="3" fontId="5" numFmtId="9" xfId="0" applyAlignment="1" applyBorder="1" applyFont="1" applyNumberFormat="1">
      <alignment horizontal="center" shrinkToFit="0" vertical="center" wrapText="1"/>
    </xf>
    <xf borderId="4" fillId="3" fontId="5" numFmtId="0" xfId="0" applyAlignment="1" applyBorder="1" applyFont="1">
      <alignment horizontal="center" shrinkToFit="0" vertical="center" wrapText="1"/>
    </xf>
    <xf borderId="5" fillId="6" fontId="7" numFmtId="0" xfId="0" applyAlignment="1" applyBorder="1" applyFill="1" applyFont="1">
      <alignment horizontal="center" vertical="center"/>
    </xf>
    <xf borderId="4" fillId="3" fontId="8" numFmtId="0" xfId="0" applyAlignment="1" applyBorder="1" applyFont="1">
      <alignment vertical="center"/>
    </xf>
    <xf borderId="5" fillId="7" fontId="9" numFmtId="0" xfId="0" applyAlignment="1" applyBorder="1" applyFill="1" applyFont="1">
      <alignment horizontal="center" shrinkToFit="0" vertical="center" wrapText="1"/>
    </xf>
    <xf borderId="5" fillId="8" fontId="10" numFmtId="0" xfId="0" applyAlignment="1" applyBorder="1" applyFill="1" applyFont="1">
      <alignment horizontal="left" vertical="center"/>
    </xf>
    <xf borderId="8" fillId="0" fontId="9" numFmtId="0" xfId="0" applyAlignment="1" applyBorder="1" applyFont="1">
      <alignment horizontal="right" vertical="center"/>
    </xf>
    <xf borderId="8" fillId="0" fontId="11" numFmtId="0" xfId="0" applyAlignment="1" applyBorder="1" applyFont="1">
      <alignment horizontal="left" vertical="center"/>
    </xf>
    <xf borderId="8" fillId="9" fontId="9" numFmtId="0" xfId="0" applyAlignment="1" applyBorder="1" applyFill="1" applyFont="1">
      <alignment vertical="center"/>
    </xf>
    <xf borderId="4" fillId="3" fontId="3" numFmtId="2" xfId="0" applyBorder="1" applyFont="1" applyNumberFormat="1"/>
    <xf borderId="4" fillId="10" fontId="3" numFmtId="0" xfId="0" applyBorder="1" applyFill="1" applyFont="1"/>
    <xf borderId="8" fillId="11" fontId="12" numFmtId="0" xfId="0" applyAlignment="1" applyBorder="1" applyFill="1" applyFont="1">
      <alignment horizontal="right" vertical="center"/>
    </xf>
    <xf borderId="8" fillId="11" fontId="9" numFmtId="0" xfId="0" applyAlignment="1" applyBorder="1" applyFont="1">
      <alignment horizontal="right" vertical="center"/>
    </xf>
    <xf borderId="8" fillId="2" fontId="13" numFmtId="0" xfId="0" applyAlignment="1" applyBorder="1" applyFont="1">
      <alignment horizontal="right" vertical="center"/>
    </xf>
    <xf borderId="0" fillId="0" fontId="14" numFmtId="0" xfId="0" applyFont="1"/>
    <xf borderId="0" fillId="0" fontId="15" numFmtId="0" xfId="0" applyFont="1"/>
    <xf borderId="5" fillId="0" fontId="16" numFmtId="0" xfId="0" applyAlignment="1" applyBorder="1" applyFont="1">
      <alignment horizontal="center" vertical="center"/>
    </xf>
    <xf borderId="0" fillId="0" fontId="17" numFmtId="0" xfId="0" applyFont="1"/>
    <xf borderId="8" fillId="0" fontId="14" numFmtId="0" xfId="0" applyBorder="1" applyFont="1"/>
    <xf borderId="5" fillId="0" fontId="18" numFmtId="0" xfId="0" applyAlignment="1" applyBorder="1" applyFont="1">
      <alignment horizontal="left" vertical="center"/>
    </xf>
    <xf borderId="8" fillId="0" fontId="19" numFmtId="0" xfId="0" applyAlignment="1" applyBorder="1" applyFont="1">
      <alignment horizontal="left" shrinkToFit="0" vertical="center" wrapText="1"/>
    </xf>
    <xf borderId="9" fillId="0" fontId="14" numFmtId="0" xfId="0" applyAlignment="1" applyBorder="1" applyFont="1">
      <alignment horizontal="center"/>
    </xf>
    <xf borderId="10" fillId="0" fontId="2" numFmtId="0" xfId="0" applyBorder="1" applyFont="1"/>
    <xf borderId="11" fillId="0" fontId="2" numFmtId="0" xfId="0" applyBorder="1" applyFont="1"/>
    <xf borderId="12" fillId="0" fontId="18" numFmtId="0" xfId="0" applyAlignment="1" applyBorder="1" applyFont="1">
      <alignment horizontal="right"/>
    </xf>
    <xf borderId="13" fillId="0" fontId="18" numFmtId="0" xfId="0" applyBorder="1" applyFont="1"/>
    <xf borderId="13" fillId="0" fontId="17" numFmtId="0" xfId="0" applyBorder="1" applyFont="1"/>
    <xf borderId="12" fillId="0" fontId="20" numFmtId="164" xfId="0" applyBorder="1" applyFont="1" applyNumberFormat="1"/>
    <xf borderId="14" fillId="0" fontId="18" numFmtId="0" xfId="0" applyAlignment="1" applyBorder="1" applyFont="1">
      <alignment horizontal="right" vertical="top"/>
    </xf>
    <xf borderId="15" fillId="0" fontId="18" numFmtId="0" xfId="0" applyAlignment="1" applyBorder="1" applyFont="1">
      <alignment shrinkToFit="0" wrapText="1"/>
    </xf>
    <xf borderId="15" fillId="0" fontId="14" numFmtId="0" xfId="0" applyBorder="1" applyFont="1"/>
    <xf borderId="14" fillId="0" fontId="17" numFmtId="0" xfId="0" applyAlignment="1" applyBorder="1" applyFont="1">
      <alignment shrinkToFit="0" vertical="top" wrapText="1"/>
    </xf>
    <xf borderId="0" fillId="0" fontId="20" numFmtId="164" xfId="0" applyFont="1" applyNumberFormat="1"/>
    <xf borderId="16" fillId="0" fontId="17" numFmtId="0" xfId="0" applyAlignment="1" applyBorder="1" applyFont="1">
      <alignment vertical="center"/>
    </xf>
    <xf borderId="6" fillId="0" fontId="17" numFmtId="0" xfId="0" applyBorder="1" applyFont="1"/>
    <xf borderId="17" fillId="0" fontId="14" numFmtId="0" xfId="0" applyBorder="1" applyFont="1"/>
    <xf borderId="18" fillId="0" fontId="17" numFmtId="164" xfId="0" applyBorder="1" applyFont="1" applyNumberFormat="1"/>
    <xf borderId="19" fillId="0" fontId="17" numFmtId="0" xfId="0" applyBorder="1" applyFont="1"/>
    <xf borderId="8" fillId="0" fontId="17" numFmtId="0" xfId="0" applyBorder="1" applyFont="1"/>
    <xf borderId="8" fillId="0" fontId="17" numFmtId="0" xfId="0" applyAlignment="1" applyBorder="1" applyFont="1">
      <alignment horizontal="center"/>
    </xf>
    <xf borderId="16" fillId="0" fontId="20" numFmtId="0" xfId="0" applyAlignment="1" applyBorder="1" applyFont="1">
      <alignment vertical="center"/>
    </xf>
    <xf borderId="8" fillId="0" fontId="20" numFmtId="0" xfId="0" applyBorder="1" applyFont="1"/>
    <xf borderId="0" fillId="0" fontId="18" numFmtId="0" xfId="0" applyFont="1"/>
    <xf borderId="0" fillId="0" fontId="20" numFmtId="0" xfId="0" applyFont="1"/>
    <xf borderId="6" fillId="0" fontId="17" numFmtId="0" xfId="0" applyAlignment="1" applyBorder="1" applyFont="1">
      <alignment horizontal="left" shrinkToFit="0" wrapText="1"/>
    </xf>
    <xf borderId="17" fillId="0" fontId="2" numFmtId="0" xfId="0" applyBorder="1" applyFont="1"/>
    <xf borderId="17" fillId="0" fontId="17" numFmtId="0" xfId="0" applyAlignment="1" applyBorder="1" applyFont="1">
      <alignment horizontal="left" shrinkToFit="0" wrapText="1"/>
    </xf>
    <xf borderId="8" fillId="0" fontId="14" numFmtId="0" xfId="0" applyAlignment="1" applyBorder="1" applyFont="1">
      <alignment horizontal="center"/>
    </xf>
    <xf borderId="20" fillId="0" fontId="14" numFmtId="0" xfId="0" applyAlignment="1" applyBorder="1" applyFont="1">
      <alignment horizontal="center"/>
    </xf>
    <xf borderId="20" fillId="0" fontId="14" numFmtId="2" xfId="0" applyAlignment="1" applyBorder="1" applyFont="1" applyNumberFormat="1">
      <alignment horizontal="center"/>
    </xf>
    <xf borderId="20" fillId="0" fontId="15" numFmtId="2" xfId="0" applyAlignment="1" applyBorder="1" applyFont="1" applyNumberFormat="1">
      <alignment horizontal="center"/>
    </xf>
    <xf borderId="21" fillId="0" fontId="14" numFmtId="0" xfId="0" applyAlignment="1" applyBorder="1" applyFont="1">
      <alignment horizontal="center"/>
    </xf>
    <xf borderId="21" fillId="0" fontId="14" numFmtId="2" xfId="0" applyAlignment="1" applyBorder="1" applyFont="1" applyNumberFormat="1">
      <alignment horizontal="center"/>
    </xf>
    <xf borderId="21" fillId="0" fontId="15" numFmtId="2" xfId="0" applyAlignment="1" applyBorder="1" applyFont="1" applyNumberFormat="1">
      <alignment horizontal="center"/>
    </xf>
    <xf borderId="22" fillId="0" fontId="20" numFmtId="0" xfId="0" applyAlignment="1" applyBorder="1" applyFont="1">
      <alignment vertical="center"/>
    </xf>
    <xf borderId="23" fillId="0" fontId="17" numFmtId="0" xfId="0" applyBorder="1" applyFont="1"/>
    <xf borderId="24" fillId="0" fontId="14" numFmtId="0" xfId="0" applyBorder="1" applyFont="1"/>
    <xf borderId="25" fillId="0" fontId="17" numFmtId="164" xfId="0" applyBorder="1" applyFont="1" applyNumberFormat="1"/>
    <xf borderId="0" fillId="0" fontId="21" numFmtId="0" xfId="0" applyFont="1"/>
    <xf borderId="12" fillId="0" fontId="18" numFmtId="0" xfId="0" applyAlignment="1" applyBorder="1" applyFont="1">
      <alignment horizontal="right" vertical="center"/>
    </xf>
    <xf borderId="26" fillId="0" fontId="18" numFmtId="0" xfId="0" applyBorder="1" applyFont="1"/>
    <xf borderId="0" fillId="0" fontId="18" numFmtId="0" xfId="0" applyAlignment="1" applyFont="1">
      <alignment horizontal="right" vertical="center"/>
    </xf>
    <xf borderId="0" fillId="0" fontId="17" numFmtId="164" xfId="0" applyFont="1" applyNumberFormat="1"/>
    <xf borderId="0" fillId="0" fontId="22" numFmtId="165" xfId="0" applyFont="1" applyNumberFormat="1"/>
    <xf borderId="0" fillId="0" fontId="14" numFmtId="0" xfId="0" applyAlignment="1" applyFont="1">
      <alignment horizontal="lef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1009650</xdr:colOff>
      <xdr:row>5</xdr:row>
      <xdr:rowOff>28575</xdr:rowOff>
    </xdr:from>
    <xdr:ext cx="295275" cy="142875"/>
    <xdr:sp>
      <xdr:nvSpPr>
        <xdr:cNvPr id="3" name="Shape 3"/>
        <xdr:cNvSpPr/>
      </xdr:nvSpPr>
      <xdr:spPr>
        <a:xfrm>
          <a:off x="5203125" y="3713325"/>
          <a:ext cx="285750" cy="133350"/>
        </a:xfrm>
        <a:custGeom>
          <a:rect b="b" l="l" r="r" t="t"/>
          <a:pathLst>
            <a:path extrusionOk="0" h="120000" w="120000">
              <a:moveTo>
                <a:pt x="0" y="371"/>
              </a:moveTo>
              <a:lnTo>
                <a:pt x="257" y="371"/>
              </a:lnTo>
              <a:lnTo>
                <a:pt x="257" y="0"/>
              </a:lnTo>
              <a:lnTo>
                <a:pt x="347" y="181"/>
              </a:lnTo>
              <a:lnTo>
                <a:pt x="257" y="362"/>
              </a:lnTo>
              <a:lnTo>
                <a:pt x="257" y="-9"/>
              </a:lnTo>
              <a:lnTo>
                <a:pt x="0" y="-9"/>
              </a:lnTo>
              <a:lnTo>
                <a:pt x="-94" y="181"/>
              </a:lnTo>
              <a:close/>
            </a:path>
          </a:pathLst>
        </a:custGeom>
        <a:solidFill>
          <a:srgbClr val="FF0000"/>
        </a:solidFill>
        <a:ln cap="flat" cmpd="sng" w="12600">
          <a:solidFill>
            <a:srgbClr val="000000"/>
          </a:solidFill>
          <a:prstDash val="solid"/>
          <a:miter lim="800000"/>
          <a:headEnd len="sm" w="sm" type="none"/>
          <a:tailEnd len="sm" w="sm" type="none"/>
        </a:ln>
      </xdr:spPr>
    </xdr:sp>
    <xdr:clientData fLocksWithSheet="0"/>
  </xdr:oneCellAnchor>
  <xdr:oneCellAnchor>
    <xdr:from>
      <xdr:col>4</xdr:col>
      <xdr:colOff>714375</xdr:colOff>
      <xdr:row>6</xdr:row>
      <xdr:rowOff>190500</xdr:rowOff>
    </xdr:from>
    <xdr:ext cx="142875" cy="180975"/>
    <xdr:sp>
      <xdr:nvSpPr>
        <xdr:cNvPr id="4" name="Shape 4"/>
        <xdr:cNvSpPr/>
      </xdr:nvSpPr>
      <xdr:spPr>
        <a:xfrm>
          <a:off x="5279325" y="3694275"/>
          <a:ext cx="133350" cy="171450"/>
        </a:xfrm>
        <a:custGeom>
          <a:rect b="b" l="l" r="r" t="t"/>
          <a:pathLst>
            <a:path extrusionOk="0" h="120000" w="120000">
              <a:moveTo>
                <a:pt x="0" y="350"/>
              </a:moveTo>
              <a:lnTo>
                <a:pt x="523" y="350"/>
              </a:lnTo>
              <a:lnTo>
                <a:pt x="523" y="0"/>
              </a:lnTo>
              <a:lnTo>
                <a:pt x="343" y="171"/>
              </a:lnTo>
              <a:lnTo>
                <a:pt x="523" y="341"/>
              </a:lnTo>
              <a:lnTo>
                <a:pt x="523" y="-8"/>
              </a:lnTo>
              <a:lnTo>
                <a:pt x="0" y="-8"/>
              </a:lnTo>
              <a:lnTo>
                <a:pt x="189" y="171"/>
              </a:lnTo>
              <a:close/>
            </a:path>
          </a:pathLst>
        </a:custGeom>
        <a:solidFill>
          <a:srgbClr val="FF0000"/>
        </a:solidFill>
        <a:ln cap="flat" cmpd="sng" w="12600">
          <a:solidFill>
            <a:srgbClr val="000000"/>
          </a:solidFill>
          <a:prstDash val="solid"/>
          <a:miter lim="800000"/>
          <a:headEnd len="sm" w="sm" type="none"/>
          <a:tailEnd len="sm" w="sm" type="none"/>
        </a:ln>
      </xdr:spPr>
    </xdr:sp>
    <xdr:clientData fLocksWithSheet="0"/>
  </xdr:oneCellAnchor>
  <xdr:oneCellAnchor>
    <xdr:from>
      <xdr:col>3</xdr:col>
      <xdr:colOff>1000125</xdr:colOff>
      <xdr:row>3</xdr:row>
      <xdr:rowOff>190500</xdr:rowOff>
    </xdr:from>
    <xdr:ext cx="285750" cy="152400"/>
    <xdr:sp>
      <xdr:nvSpPr>
        <xdr:cNvPr id="5" name="Shape 5"/>
        <xdr:cNvSpPr/>
      </xdr:nvSpPr>
      <xdr:spPr>
        <a:xfrm>
          <a:off x="5207888" y="3708563"/>
          <a:ext cx="276225" cy="142875"/>
        </a:xfrm>
        <a:custGeom>
          <a:rect b="b" l="l" r="r" t="t"/>
          <a:pathLst>
            <a:path extrusionOk="0" h="120000" w="120000">
              <a:moveTo>
                <a:pt x="0" y="346"/>
              </a:moveTo>
              <a:lnTo>
                <a:pt x="266" y="346"/>
              </a:lnTo>
              <a:lnTo>
                <a:pt x="266" y="0"/>
              </a:lnTo>
              <a:lnTo>
                <a:pt x="359" y="169"/>
              </a:lnTo>
              <a:lnTo>
                <a:pt x="266" y="338"/>
              </a:lnTo>
              <a:lnTo>
                <a:pt x="266" y="-8"/>
              </a:lnTo>
              <a:lnTo>
                <a:pt x="0" y="-8"/>
              </a:lnTo>
              <a:lnTo>
                <a:pt x="-97" y="169"/>
              </a:lnTo>
              <a:close/>
            </a:path>
          </a:pathLst>
        </a:custGeom>
        <a:solidFill>
          <a:srgbClr val="FF0000"/>
        </a:solidFill>
        <a:ln cap="flat" cmpd="sng" w="12600">
          <a:solidFill>
            <a:srgbClr val="000000"/>
          </a:solidFill>
          <a:prstDash val="solid"/>
          <a:miter lim="800000"/>
          <a:headEnd len="sm" w="sm" type="none"/>
          <a:tailEnd len="sm" w="sm" type="none"/>
        </a:ln>
      </xdr:spPr>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8" width="9.38"/>
    <col customWidth="1" hidden="1" min="9" max="9" width="8.0"/>
    <col customWidth="1" min="10" max="26" width="7.63"/>
  </cols>
  <sheetData>
    <row r="1" ht="33.75" customHeight="1">
      <c r="A1" s="1" t="s">
        <v>0</v>
      </c>
      <c r="B1" s="2"/>
      <c r="C1" s="2"/>
      <c r="D1" s="2"/>
      <c r="E1" s="2"/>
      <c r="F1" s="2"/>
      <c r="G1" s="2"/>
      <c r="H1" s="3"/>
      <c r="I1" s="4" t="s">
        <v>1</v>
      </c>
      <c r="J1" s="5"/>
      <c r="K1" s="5"/>
      <c r="L1" s="5"/>
      <c r="M1" s="5"/>
      <c r="N1" s="5"/>
      <c r="O1" s="5"/>
      <c r="P1" s="5"/>
      <c r="Q1" s="5"/>
      <c r="R1" s="5"/>
      <c r="S1" s="5"/>
      <c r="T1" s="5"/>
      <c r="U1" s="5"/>
      <c r="V1" s="5"/>
      <c r="W1" s="5"/>
      <c r="X1" s="5"/>
      <c r="Y1" s="5"/>
      <c r="Z1" s="5"/>
    </row>
    <row r="2" ht="6.75" customHeight="1">
      <c r="A2" s="6"/>
      <c r="B2" s="7"/>
      <c r="C2" s="7"/>
      <c r="D2" s="7"/>
      <c r="E2" s="7"/>
      <c r="F2" s="7"/>
      <c r="G2" s="7"/>
      <c r="H2" s="6"/>
      <c r="I2" s="4"/>
      <c r="J2" s="5"/>
      <c r="K2" s="5"/>
      <c r="L2" s="5"/>
      <c r="M2" s="5"/>
      <c r="N2" s="5"/>
      <c r="O2" s="5"/>
      <c r="P2" s="5"/>
      <c r="Q2" s="5"/>
      <c r="R2" s="5"/>
      <c r="S2" s="5"/>
      <c r="T2" s="5"/>
      <c r="U2" s="5"/>
      <c r="V2" s="5"/>
      <c r="W2" s="5"/>
      <c r="X2" s="5"/>
      <c r="Y2" s="5"/>
      <c r="Z2" s="5"/>
    </row>
    <row r="3" ht="28.5" customHeight="1">
      <c r="A3" s="6"/>
      <c r="B3" s="6"/>
      <c r="C3" s="8" t="s">
        <v>2</v>
      </c>
      <c r="D3" s="9"/>
      <c r="E3" s="9"/>
      <c r="F3" s="10"/>
      <c r="G3" s="6"/>
      <c r="H3" s="6"/>
      <c r="I3" s="4">
        <f>IFERROR(IF(D19&gt;500000,250000,0)*5%+IF(D19&gt;1000000,500000,IF(D19&gt;500000,D19-500000,0))*20%+IF(D19&gt;1000000,(D19-1000000),0)*30%,"")</f>
        <v>90604</v>
      </c>
      <c r="J3" s="5"/>
      <c r="K3" s="5"/>
      <c r="L3" s="5"/>
      <c r="M3" s="5"/>
      <c r="N3" s="5"/>
      <c r="O3" s="5"/>
      <c r="P3" s="5"/>
      <c r="Q3" s="5"/>
      <c r="R3" s="5"/>
      <c r="S3" s="5"/>
      <c r="T3" s="5"/>
      <c r="U3" s="5"/>
      <c r="V3" s="5"/>
      <c r="W3" s="5"/>
      <c r="X3" s="5"/>
      <c r="Y3" s="5"/>
      <c r="Z3" s="5"/>
    </row>
    <row r="4" ht="25.5" customHeight="1">
      <c r="A4" s="6"/>
      <c r="B4" s="6"/>
      <c r="C4" s="11">
        <v>65000.0</v>
      </c>
      <c r="D4" s="9"/>
      <c r="E4" s="9"/>
      <c r="F4" s="10"/>
      <c r="G4" s="6"/>
      <c r="H4" s="6"/>
      <c r="I4" s="4"/>
      <c r="J4" s="5"/>
      <c r="K4" s="5"/>
      <c r="L4" s="5"/>
      <c r="M4" s="5"/>
      <c r="N4" s="5"/>
      <c r="O4" s="5"/>
      <c r="P4" s="5"/>
      <c r="Q4" s="5"/>
      <c r="R4" s="5"/>
      <c r="S4" s="5"/>
      <c r="T4" s="5"/>
      <c r="U4" s="5"/>
      <c r="V4" s="5"/>
      <c r="W4" s="5"/>
      <c r="X4" s="5"/>
      <c r="Y4" s="5"/>
      <c r="Z4" s="5"/>
    </row>
    <row r="5" ht="14.25" customHeight="1">
      <c r="A5" s="6"/>
      <c r="B5" s="6"/>
      <c r="C5" s="12"/>
      <c r="D5" s="6"/>
      <c r="E5" s="6"/>
      <c r="F5" s="6"/>
      <c r="G5" s="6"/>
      <c r="H5" s="6"/>
      <c r="I5" s="4"/>
      <c r="J5" s="5"/>
      <c r="K5" s="5"/>
      <c r="L5" s="5"/>
      <c r="M5" s="5"/>
      <c r="N5" s="5"/>
      <c r="O5" s="5"/>
      <c r="P5" s="5"/>
      <c r="Q5" s="5"/>
      <c r="R5" s="5"/>
      <c r="S5" s="5"/>
      <c r="T5" s="5"/>
      <c r="U5" s="5"/>
      <c r="V5" s="5"/>
      <c r="W5" s="5"/>
      <c r="X5" s="5"/>
      <c r="Y5" s="5"/>
      <c r="Z5" s="5"/>
    </row>
    <row r="6" ht="26.25" customHeight="1">
      <c r="A6" s="6"/>
      <c r="B6" s="13" t="s">
        <v>3</v>
      </c>
      <c r="C6" s="13" t="s">
        <v>4</v>
      </c>
      <c r="D6" s="13" t="s">
        <v>5</v>
      </c>
      <c r="E6" s="13" t="s">
        <v>6</v>
      </c>
      <c r="F6" s="13" t="s">
        <v>7</v>
      </c>
      <c r="G6" s="13" t="s">
        <v>8</v>
      </c>
      <c r="H6" s="6"/>
      <c r="I6" s="4">
        <f>IFERROR(ROUND(I3*0.04,-1),"")</f>
        <v>3620</v>
      </c>
      <c r="J6" s="5"/>
      <c r="K6" s="5"/>
      <c r="L6" s="5"/>
      <c r="M6" s="5"/>
      <c r="N6" s="5"/>
      <c r="O6" s="5"/>
      <c r="P6" s="5"/>
      <c r="Q6" s="5"/>
      <c r="R6" s="5"/>
      <c r="S6" s="5"/>
      <c r="T6" s="5"/>
      <c r="U6" s="5"/>
      <c r="V6" s="5"/>
      <c r="W6" s="5"/>
      <c r="X6" s="5"/>
      <c r="Y6" s="5"/>
      <c r="Z6" s="5"/>
    </row>
    <row r="7" ht="24.75" customHeight="1">
      <c r="A7" s="6"/>
      <c r="B7" s="14">
        <v>0.28</v>
      </c>
      <c r="C7" s="14">
        <v>0.09</v>
      </c>
      <c r="D7" s="14">
        <f>SUM(B7:C7)</f>
        <v>0.37</v>
      </c>
      <c r="E7" s="15">
        <v>0.0</v>
      </c>
      <c r="F7" s="15">
        <v>0.0</v>
      </c>
      <c r="G7" s="15">
        <v>0.0</v>
      </c>
      <c r="H7" s="6"/>
      <c r="I7" s="4"/>
      <c r="J7" s="5"/>
      <c r="K7" s="5"/>
      <c r="L7" s="5"/>
      <c r="M7" s="5"/>
      <c r="N7" s="5"/>
      <c r="O7" s="5"/>
      <c r="P7" s="5"/>
      <c r="Q7" s="5"/>
      <c r="R7" s="5"/>
      <c r="S7" s="5"/>
      <c r="T7" s="5"/>
      <c r="U7" s="5"/>
      <c r="V7" s="5"/>
      <c r="W7" s="5"/>
      <c r="X7" s="5"/>
      <c r="Y7" s="5"/>
      <c r="Z7" s="5"/>
    </row>
    <row r="8" ht="27.0" customHeight="1">
      <c r="A8" s="6"/>
      <c r="B8" s="16"/>
      <c r="C8" s="17"/>
      <c r="D8" s="17"/>
      <c r="E8" s="17"/>
      <c r="F8" s="18"/>
      <c r="G8" s="18"/>
      <c r="H8" s="6"/>
      <c r="I8" s="4"/>
      <c r="J8" s="5"/>
      <c r="K8" s="5"/>
      <c r="L8" s="5"/>
      <c r="M8" s="5"/>
      <c r="N8" s="5"/>
      <c r="O8" s="5"/>
      <c r="P8" s="5"/>
      <c r="Q8" s="5"/>
      <c r="R8" s="5"/>
      <c r="S8" s="5"/>
      <c r="T8" s="5"/>
      <c r="U8" s="5"/>
      <c r="V8" s="5"/>
      <c r="W8" s="5"/>
      <c r="X8" s="5"/>
      <c r="Y8" s="5"/>
      <c r="Z8" s="5"/>
    </row>
    <row r="9" ht="30.0" customHeight="1">
      <c r="A9" s="6"/>
      <c r="B9" s="19" t="s">
        <v>9</v>
      </c>
      <c r="C9" s="9"/>
      <c r="D9" s="10"/>
      <c r="E9" s="20"/>
      <c r="F9" s="21" t="s">
        <v>10</v>
      </c>
      <c r="G9" s="10"/>
      <c r="H9" s="6"/>
      <c r="I9" s="5"/>
      <c r="J9" s="5"/>
      <c r="K9" s="5"/>
      <c r="L9" s="5"/>
      <c r="M9" s="5"/>
      <c r="N9" s="5"/>
      <c r="O9" s="5"/>
      <c r="P9" s="5"/>
      <c r="Q9" s="5"/>
      <c r="R9" s="5"/>
      <c r="S9" s="5"/>
      <c r="T9" s="5"/>
      <c r="U9" s="5"/>
      <c r="V9" s="5"/>
      <c r="W9" s="5"/>
      <c r="X9" s="5"/>
      <c r="Y9" s="5"/>
      <c r="Z9" s="5"/>
    </row>
    <row r="10" ht="30.0" customHeight="1">
      <c r="A10" s="6"/>
      <c r="B10" s="22" t="s">
        <v>2</v>
      </c>
      <c r="C10" s="10"/>
      <c r="D10" s="23">
        <f>C4</f>
        <v>65000</v>
      </c>
      <c r="E10" s="6"/>
      <c r="F10" s="24" t="s">
        <v>11</v>
      </c>
      <c r="G10" s="25">
        <f>D20</f>
        <v>96824</v>
      </c>
      <c r="H10" s="6"/>
      <c r="I10" s="5"/>
      <c r="J10" s="5"/>
      <c r="K10" s="5"/>
      <c r="L10" s="5"/>
      <c r="M10" s="5"/>
      <c r="N10" s="5"/>
      <c r="O10" s="5"/>
      <c r="P10" s="5"/>
      <c r="Q10" s="5"/>
      <c r="R10" s="5"/>
      <c r="S10" s="5"/>
      <c r="T10" s="5"/>
      <c r="U10" s="5"/>
      <c r="V10" s="5"/>
      <c r="W10" s="5"/>
      <c r="X10" s="5"/>
      <c r="Y10" s="5"/>
      <c r="Z10" s="5"/>
    </row>
    <row r="11" ht="30.0" customHeight="1">
      <c r="A11" s="6"/>
      <c r="B11" s="22" t="s">
        <v>12</v>
      </c>
      <c r="C11" s="10"/>
      <c r="D11" s="23">
        <f>ROUND(D10*D7+D10,0)</f>
        <v>89050</v>
      </c>
      <c r="E11" s="26"/>
      <c r="F11" s="24" t="s">
        <v>13</v>
      </c>
      <c r="G11" s="25">
        <f>ROUNDUP(G10/10,-2)</f>
        <v>9700</v>
      </c>
      <c r="H11" s="6"/>
      <c r="I11" s="5"/>
      <c r="J11" s="5"/>
      <c r="K11" s="5"/>
      <c r="L11" s="5"/>
      <c r="M11" s="5"/>
      <c r="N11" s="5"/>
      <c r="O11" s="5"/>
      <c r="P11" s="5"/>
      <c r="Q11" s="5"/>
      <c r="R11" s="5"/>
      <c r="S11" s="5"/>
      <c r="T11" s="5"/>
      <c r="U11" s="5"/>
      <c r="V11" s="5"/>
      <c r="W11" s="5"/>
      <c r="X11" s="5"/>
      <c r="Y11" s="5"/>
      <c r="Z11" s="5"/>
    </row>
    <row r="12" ht="30.0" customHeight="1">
      <c r="A12" s="6"/>
      <c r="B12" s="22" t="s">
        <v>14</v>
      </c>
      <c r="C12" s="10"/>
      <c r="D12" s="23">
        <f>MROUND(D10*1.03,100)</f>
        <v>67000</v>
      </c>
      <c r="E12" s="6"/>
      <c r="F12" s="27"/>
      <c r="G12" s="27"/>
      <c r="H12" s="6"/>
      <c r="I12" s="5"/>
      <c r="J12" s="5"/>
      <c r="K12" s="5"/>
      <c r="L12" s="5"/>
      <c r="M12" s="5"/>
      <c r="N12" s="5"/>
      <c r="O12" s="5"/>
      <c r="P12" s="5"/>
      <c r="Q12" s="5"/>
      <c r="R12" s="5"/>
      <c r="S12" s="5"/>
      <c r="T12" s="5"/>
      <c r="U12" s="5"/>
      <c r="V12" s="5"/>
      <c r="W12" s="5"/>
      <c r="X12" s="5"/>
      <c r="Y12" s="5"/>
      <c r="Z12" s="5"/>
    </row>
    <row r="13" ht="30.0" customHeight="1">
      <c r="A13" s="6"/>
      <c r="B13" s="22" t="s">
        <v>15</v>
      </c>
      <c r="C13" s="10"/>
      <c r="D13" s="23">
        <f>ROUND(D12*D7+D12,0)</f>
        <v>91790</v>
      </c>
      <c r="E13" s="6"/>
      <c r="F13" s="21" t="s">
        <v>16</v>
      </c>
      <c r="G13" s="10"/>
      <c r="H13" s="6"/>
      <c r="I13" s="5"/>
      <c r="J13" s="5"/>
      <c r="K13" s="5"/>
      <c r="L13" s="5"/>
      <c r="M13" s="5"/>
      <c r="N13" s="5"/>
      <c r="O13" s="5"/>
      <c r="P13" s="5"/>
      <c r="Q13" s="5"/>
      <c r="R13" s="5"/>
      <c r="S13" s="5"/>
      <c r="T13" s="5"/>
      <c r="U13" s="5"/>
      <c r="V13" s="5"/>
      <c r="W13" s="5"/>
      <c r="X13" s="5"/>
      <c r="Y13" s="5"/>
      <c r="Z13" s="5"/>
    </row>
    <row r="14" ht="30.0" customHeight="1">
      <c r="A14" s="6"/>
      <c r="B14" s="22" t="s">
        <v>17</v>
      </c>
      <c r="C14" s="10"/>
      <c r="D14" s="28"/>
      <c r="E14" s="6"/>
      <c r="F14" s="24" t="s">
        <v>11</v>
      </c>
      <c r="G14" s="25">
        <f>D21</f>
        <v>94224</v>
      </c>
      <c r="H14" s="6"/>
      <c r="I14" s="5"/>
      <c r="J14" s="5"/>
      <c r="K14" s="5"/>
      <c r="L14" s="5"/>
      <c r="M14" s="5"/>
      <c r="N14" s="5"/>
      <c r="O14" s="5"/>
      <c r="P14" s="5"/>
      <c r="Q14" s="5"/>
      <c r="R14" s="5"/>
      <c r="S14" s="5"/>
      <c r="T14" s="5"/>
      <c r="U14" s="5"/>
      <c r="V14" s="5"/>
      <c r="W14" s="5"/>
      <c r="X14" s="5"/>
      <c r="Y14" s="5"/>
      <c r="Z14" s="5"/>
    </row>
    <row r="15" ht="30.0" customHeight="1">
      <c r="A15" s="6"/>
      <c r="B15" s="22" t="s">
        <v>18</v>
      </c>
      <c r="C15" s="10"/>
      <c r="D15" s="23">
        <f>IFERROR(ROUND(D11*4+D13*8+E7+F7+G7-D14,0),"")</f>
        <v>1090520</v>
      </c>
      <c r="E15" s="6"/>
      <c r="F15" s="24" t="s">
        <v>13</v>
      </c>
      <c r="G15" s="25">
        <f>ROUNDUP(G14/10,-2)</f>
        <v>9500</v>
      </c>
      <c r="H15" s="6"/>
      <c r="I15" s="5"/>
      <c r="J15" s="5"/>
      <c r="K15" s="5"/>
      <c r="L15" s="5"/>
      <c r="M15" s="5"/>
      <c r="N15" s="5"/>
      <c r="O15" s="5"/>
      <c r="P15" s="5"/>
      <c r="Q15" s="5"/>
      <c r="R15" s="5"/>
      <c r="S15" s="5"/>
      <c r="T15" s="5"/>
      <c r="U15" s="5"/>
      <c r="V15" s="5"/>
      <c r="W15" s="5"/>
      <c r="X15" s="5"/>
      <c r="Y15" s="5"/>
      <c r="Z15" s="5"/>
    </row>
    <row r="16" ht="30.0" customHeight="1">
      <c r="A16" s="6"/>
      <c r="B16" s="22" t="s">
        <v>19</v>
      </c>
      <c r="C16" s="10"/>
      <c r="D16" s="29">
        <v>50000.0</v>
      </c>
      <c r="E16" s="6"/>
      <c r="F16" s="6"/>
      <c r="G16" s="6"/>
      <c r="H16" s="6"/>
      <c r="I16" s="5"/>
      <c r="J16" s="5"/>
      <c r="K16" s="5"/>
      <c r="L16" s="5"/>
      <c r="M16" s="5"/>
      <c r="N16" s="5"/>
      <c r="O16" s="5"/>
      <c r="P16" s="5"/>
      <c r="Q16" s="5"/>
      <c r="R16" s="5"/>
      <c r="S16" s="5"/>
      <c r="T16" s="5"/>
      <c r="U16" s="5"/>
      <c r="V16" s="5"/>
      <c r="W16" s="5"/>
      <c r="X16" s="5"/>
      <c r="Y16" s="5"/>
      <c r="Z16" s="5"/>
    </row>
    <row r="17" ht="30.0" customHeight="1">
      <c r="A17" s="6"/>
      <c r="B17" s="22" t="s">
        <v>20</v>
      </c>
      <c r="C17" s="10"/>
      <c r="D17" s="23">
        <v>150000.0</v>
      </c>
      <c r="E17" s="6"/>
      <c r="F17" s="6"/>
      <c r="G17" s="6"/>
      <c r="H17" s="6"/>
      <c r="I17" s="5"/>
      <c r="J17" s="5"/>
      <c r="K17" s="5"/>
      <c r="L17" s="5"/>
      <c r="M17" s="5"/>
      <c r="N17" s="5"/>
      <c r="O17" s="5"/>
      <c r="P17" s="5"/>
      <c r="Q17" s="5"/>
      <c r="R17" s="5"/>
      <c r="S17" s="5"/>
      <c r="T17" s="5"/>
      <c r="U17" s="5"/>
      <c r="V17" s="5"/>
      <c r="W17" s="5"/>
      <c r="X17" s="5"/>
      <c r="Y17" s="5"/>
      <c r="Z17" s="5"/>
    </row>
    <row r="18" ht="30.0" customHeight="1">
      <c r="A18" s="6"/>
      <c r="B18" s="22" t="s">
        <v>21</v>
      </c>
      <c r="C18" s="10"/>
      <c r="D18" s="29">
        <v>0.0</v>
      </c>
      <c r="E18" s="6"/>
      <c r="F18" s="6"/>
      <c r="G18" s="6"/>
      <c r="H18" s="6"/>
      <c r="I18" s="5"/>
      <c r="J18" s="5"/>
      <c r="K18" s="5"/>
      <c r="L18" s="5"/>
      <c r="M18" s="5"/>
      <c r="N18" s="5"/>
      <c r="O18" s="5"/>
      <c r="P18" s="5"/>
      <c r="Q18" s="5"/>
      <c r="R18" s="5"/>
      <c r="S18" s="5"/>
      <c r="T18" s="5"/>
      <c r="U18" s="5"/>
      <c r="V18" s="5"/>
      <c r="W18" s="5"/>
      <c r="X18" s="5"/>
      <c r="Y18" s="5"/>
      <c r="Z18" s="5"/>
    </row>
    <row r="19" ht="30.0" customHeight="1">
      <c r="A19" s="6"/>
      <c r="B19" s="22" t="s">
        <v>22</v>
      </c>
      <c r="C19" s="10"/>
      <c r="D19" s="23">
        <f>IFERROR(ROUND(D15-D16-D17-D18,-1),"")</f>
        <v>890520</v>
      </c>
      <c r="E19" s="6"/>
      <c r="F19" s="6"/>
      <c r="G19" s="6"/>
      <c r="H19" s="6"/>
      <c r="I19" s="5"/>
      <c r="J19" s="5"/>
      <c r="K19" s="5"/>
      <c r="L19" s="5"/>
      <c r="M19" s="5"/>
      <c r="N19" s="5"/>
      <c r="O19" s="5"/>
      <c r="P19" s="5"/>
      <c r="Q19" s="5"/>
      <c r="R19" s="5"/>
      <c r="S19" s="5"/>
      <c r="T19" s="5"/>
      <c r="U19" s="5"/>
      <c r="V19" s="5"/>
      <c r="W19" s="5"/>
      <c r="X19" s="5"/>
      <c r="Y19" s="5"/>
      <c r="Z19" s="5"/>
    </row>
    <row r="20" ht="30.0" customHeight="1">
      <c r="A20" s="6"/>
      <c r="B20" s="22" t="s">
        <v>10</v>
      </c>
      <c r="C20" s="10"/>
      <c r="D20" s="30">
        <f>IFERROR(ROUND(Calculaton!E30,-1)*1.04,"")</f>
        <v>96824</v>
      </c>
      <c r="E20" s="6"/>
      <c r="F20" s="6"/>
      <c r="G20" s="6"/>
      <c r="H20" s="6"/>
      <c r="I20" s="5"/>
      <c r="J20" s="5"/>
      <c r="K20" s="5"/>
      <c r="L20" s="5"/>
      <c r="M20" s="5"/>
      <c r="N20" s="5"/>
      <c r="O20" s="5"/>
      <c r="P20" s="5"/>
      <c r="Q20" s="5"/>
      <c r="R20" s="5"/>
      <c r="S20" s="5"/>
      <c r="T20" s="5"/>
      <c r="U20" s="5"/>
      <c r="V20" s="5"/>
      <c r="W20" s="5"/>
      <c r="X20" s="5"/>
      <c r="Y20" s="5"/>
      <c r="Z20" s="5"/>
    </row>
    <row r="21" ht="30.0" customHeight="1">
      <c r="A21" s="6"/>
      <c r="B21" s="22" t="s">
        <v>16</v>
      </c>
      <c r="C21" s="10"/>
      <c r="D21" s="30">
        <f>IFERROR(SUM(I3:I6),"")</f>
        <v>94224</v>
      </c>
      <c r="E21" s="6"/>
      <c r="F21" s="6"/>
      <c r="G21" s="6"/>
      <c r="H21" s="6"/>
      <c r="I21" s="5"/>
      <c r="J21" s="5"/>
      <c r="K21" s="5"/>
      <c r="L21" s="5"/>
      <c r="M21" s="5"/>
      <c r="N21" s="5"/>
      <c r="O21" s="5"/>
      <c r="P21" s="5"/>
      <c r="Q21" s="5"/>
      <c r="R21" s="5"/>
      <c r="S21" s="5"/>
      <c r="T21" s="5"/>
      <c r="U21" s="5"/>
      <c r="V21" s="5"/>
      <c r="W21" s="5"/>
      <c r="X21" s="5"/>
      <c r="Y21" s="5"/>
      <c r="Z21" s="5"/>
    </row>
    <row r="22" ht="15.75" customHeight="1">
      <c r="A22" s="6"/>
      <c r="B22" s="6"/>
      <c r="C22" s="6"/>
      <c r="D22" s="6"/>
      <c r="E22" s="6"/>
      <c r="F22" s="6"/>
      <c r="G22" s="6"/>
      <c r="H22" s="6"/>
      <c r="I22" s="5"/>
      <c r="J22" s="5"/>
      <c r="K22" s="5"/>
      <c r="L22" s="5"/>
      <c r="M22" s="5"/>
      <c r="N22" s="5"/>
      <c r="O22" s="5"/>
      <c r="P22" s="5"/>
      <c r="Q22" s="5"/>
      <c r="R22" s="5"/>
      <c r="S22" s="5"/>
      <c r="T22" s="5"/>
      <c r="U22" s="5"/>
      <c r="V22" s="5"/>
      <c r="W22" s="5"/>
      <c r="X22" s="5"/>
      <c r="Y22" s="5"/>
      <c r="Z22" s="5"/>
    </row>
    <row r="23" ht="15.75" customHeight="1">
      <c r="A23" s="6"/>
      <c r="B23" s="6"/>
      <c r="C23" s="6"/>
      <c r="D23" s="6"/>
      <c r="E23" s="6"/>
      <c r="F23" s="6"/>
      <c r="G23" s="6"/>
      <c r="H23" s="6"/>
      <c r="I23" s="5"/>
      <c r="J23" s="5"/>
      <c r="K23" s="5"/>
      <c r="L23" s="5"/>
      <c r="M23" s="5"/>
      <c r="N23" s="5"/>
      <c r="O23" s="5"/>
      <c r="P23" s="5"/>
      <c r="Q23" s="5"/>
      <c r="R23" s="5"/>
      <c r="S23" s="5"/>
      <c r="T23" s="5"/>
      <c r="U23" s="5"/>
      <c r="V23" s="5"/>
      <c r="W23" s="5"/>
      <c r="X23" s="5"/>
      <c r="Y23" s="5"/>
      <c r="Z23" s="5"/>
    </row>
    <row r="24" ht="15.75" hidden="1" customHeight="1">
      <c r="A24" s="5"/>
      <c r="B24" s="5"/>
      <c r="C24" s="5"/>
      <c r="D24" s="5"/>
      <c r="E24" s="5"/>
      <c r="F24" s="5"/>
      <c r="G24" s="5"/>
      <c r="H24" s="5"/>
      <c r="I24" s="5"/>
      <c r="J24" s="5"/>
      <c r="K24" s="5"/>
      <c r="L24" s="5"/>
      <c r="M24" s="5"/>
      <c r="N24" s="5"/>
      <c r="O24" s="5"/>
      <c r="P24" s="5"/>
      <c r="Q24" s="5"/>
      <c r="R24" s="5"/>
      <c r="S24" s="5"/>
      <c r="T24" s="5"/>
      <c r="U24" s="5"/>
      <c r="V24" s="5"/>
      <c r="W24" s="5"/>
      <c r="X24" s="5"/>
      <c r="Y24" s="5"/>
      <c r="Z24" s="5"/>
    </row>
    <row r="25" ht="15.75" hidden="1" customHeight="1">
      <c r="A25" s="5"/>
      <c r="B25" s="5"/>
      <c r="C25" s="5"/>
      <c r="D25" s="5"/>
      <c r="E25" s="5"/>
      <c r="F25" s="5"/>
      <c r="G25" s="5"/>
      <c r="H25" s="5"/>
      <c r="I25" s="5"/>
      <c r="J25" s="5"/>
      <c r="K25" s="5"/>
      <c r="L25" s="5"/>
      <c r="M25" s="5"/>
      <c r="N25" s="5"/>
      <c r="O25" s="5"/>
      <c r="P25" s="5"/>
      <c r="Q25" s="5"/>
      <c r="R25" s="5"/>
      <c r="S25" s="5"/>
      <c r="T25" s="5"/>
      <c r="U25" s="5"/>
      <c r="V25" s="5"/>
      <c r="W25" s="5"/>
      <c r="X25" s="5"/>
      <c r="Y25" s="5"/>
      <c r="Z25" s="5"/>
    </row>
    <row r="26" ht="15.75" hidden="1" customHeight="1">
      <c r="A26" s="5"/>
      <c r="B26" s="5"/>
      <c r="C26" s="5"/>
      <c r="D26" s="5"/>
      <c r="E26" s="5"/>
      <c r="F26" s="5"/>
      <c r="G26" s="5"/>
      <c r="H26" s="5"/>
      <c r="I26" s="5"/>
      <c r="J26" s="5"/>
      <c r="K26" s="5"/>
      <c r="L26" s="5"/>
      <c r="M26" s="5"/>
      <c r="N26" s="5"/>
      <c r="O26" s="5"/>
      <c r="P26" s="5"/>
      <c r="Q26" s="5"/>
      <c r="R26" s="5"/>
      <c r="S26" s="5"/>
      <c r="T26" s="5"/>
      <c r="U26" s="5"/>
      <c r="V26" s="5"/>
      <c r="W26" s="5"/>
      <c r="X26" s="5"/>
      <c r="Y26" s="5"/>
      <c r="Z26" s="5"/>
    </row>
    <row r="27" ht="15.75" hidden="1"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ht="15.75" hidden="1"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ht="15.75" hidden="1"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ht="15.75" hidden="1" customHeight="1">
      <c r="A30" s="5"/>
      <c r="B30" s="5"/>
      <c r="C30" s="5"/>
      <c r="D30" s="5"/>
      <c r="E30" s="5"/>
      <c r="F30" s="5"/>
      <c r="G30" s="5"/>
      <c r="H30" s="5"/>
      <c r="I30" s="5"/>
      <c r="J30" s="5"/>
      <c r="K30" s="5"/>
      <c r="L30" s="5"/>
      <c r="M30" s="5"/>
      <c r="N30" s="5"/>
      <c r="O30" s="5"/>
      <c r="P30" s="5"/>
      <c r="Q30" s="5"/>
      <c r="R30" s="5"/>
      <c r="S30" s="5"/>
      <c r="T30" s="5"/>
      <c r="U30" s="5"/>
      <c r="V30" s="5"/>
      <c r="W30" s="5"/>
      <c r="X30" s="5"/>
      <c r="Y30" s="5"/>
      <c r="Z30" s="5"/>
    </row>
    <row r="31" ht="15.75" hidden="1"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ht="15.75" hidden="1"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ht="15.75" hidden="1"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ht="15.75" hidden="1"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ht="15.75" hidden="1"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ht="15.75" hidden="1"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ht="15.75" hidden="1"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ht="15.75" hidden="1"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ht="15.75" hidden="1"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ht="15.75" hidden="1"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ht="15.75" hidden="1"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ht="15.75" hidden="1"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ht="15.75" hidden="1"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ht="15.75" hidden="1"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ht="15.75" hidden="1"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ht="15.75" hidden="1"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ht="15.75" hidden="1"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ht="15.75" hidden="1"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ht="15.75" hidden="1"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ht="15.75" hidden="1"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ht="15.75" hidden="1"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ht="15.75" hidden="1"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ht="15.75" hidden="1"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ht="15.75" hidden="1"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ht="15.75" hidden="1"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ht="15.75" hidden="1"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ht="15.75" hidden="1"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ht="15.75" hidden="1"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ht="15.75" hidden="1"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ht="15.75" hidden="1"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ht="15.75" hidden="1"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ht="15.75" hidden="1"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ht="15.75" hidden="1"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ht="15.75" hidden="1"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ht="15.75" hidden="1"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ht="15.75" hidden="1"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ht="15.75" hidden="1"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ht="15.75" hidden="1"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ht="15.75" hidden="1"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ht="15.75" hidden="1"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ht="15.75" hidden="1"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ht="15.75" hidden="1"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ht="15.75" hidden="1"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ht="15.75" hidden="1"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ht="15.75" hidden="1"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ht="15.75" hidden="1"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ht="15.75" hidden="1"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ht="15.75" hidden="1"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ht="15.75" hidden="1"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ht="15.75" hidden="1"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ht="15.75" hidden="1"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ht="15.75" hidden="1"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ht="15.75" hidden="1"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ht="15.75" hidden="1"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ht="15.75" hidden="1"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ht="15.75" hidden="1"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ht="15.75" hidden="1"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ht="15.75" hidden="1"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ht="15.75" hidden="1"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ht="15.75" hidden="1"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ht="15.75" hidden="1"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ht="15.75" hidden="1"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ht="15.75" hidden="1"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ht="15.75" hidden="1"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ht="15.75" hidden="1"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ht="15.75" hidden="1"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ht="15.75" hidden="1"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ht="15.75" hidden="1"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ht="15.75" hidden="1"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ht="15.75" hidden="1"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ht="15.75" hidden="1"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ht="15.75" hidden="1"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ht="15.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ht="15.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ht="15.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ht="15.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ht="15.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ht="15.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ht="15.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ht="15.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ht="15.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ht="15.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ht="15.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ht="15.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ht="15.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ht="15.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ht="15.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ht="15.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ht="15.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ht="15.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ht="15.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ht="15.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ht="15.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ht="15.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ht="15.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ht="15.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ht="15.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ht="15.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ht="15.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ht="15.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ht="15.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ht="15.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ht="15.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ht="15.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ht="15.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ht="15.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ht="15.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ht="15.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ht="15.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ht="15.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ht="15.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ht="15.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ht="15.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ht="15.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ht="15.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ht="15.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ht="15.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ht="15.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ht="15.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ht="15.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ht="15.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ht="15.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ht="15.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ht="15.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ht="15.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ht="15.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ht="15.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ht="15.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ht="15.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ht="15.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ht="15.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ht="15.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ht="15.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ht="15.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ht="15.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ht="15.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ht="15.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ht="15.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ht="15.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ht="15.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ht="15.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ht="15.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ht="15.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ht="15.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ht="15.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ht="15.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ht="15.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ht="15.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ht="15.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ht="15.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ht="15.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ht="15.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ht="15.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ht="15.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ht="15.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ht="15.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ht="15.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ht="15.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ht="15.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ht="15.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ht="15.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ht="15.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ht="15.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ht="15.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ht="15.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ht="15.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ht="15.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ht="15.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ht="15.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ht="15.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ht="15.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ht="15.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ht="15.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ht="15.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ht="15.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ht="15.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ht="15.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ht="15.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ht="15.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ht="15.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ht="15.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ht="15.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ht="15.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ht="15.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ht="15.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ht="15.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ht="15.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ht="15.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ht="15.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ht="15.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18">
    <mergeCell ref="A1:H1"/>
    <mergeCell ref="C3:F3"/>
    <mergeCell ref="C4:F4"/>
    <mergeCell ref="B9:D9"/>
    <mergeCell ref="F9:G9"/>
    <mergeCell ref="B10:C10"/>
    <mergeCell ref="B11:C11"/>
    <mergeCell ref="B18:C18"/>
    <mergeCell ref="B19:C19"/>
    <mergeCell ref="B20:C20"/>
    <mergeCell ref="B21:C21"/>
    <mergeCell ref="B12:C12"/>
    <mergeCell ref="B13:C13"/>
    <mergeCell ref="F13:G13"/>
    <mergeCell ref="B14:C14"/>
    <mergeCell ref="B15:C15"/>
    <mergeCell ref="B16:C16"/>
    <mergeCell ref="B17:C17"/>
  </mergeCell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63"/>
    <col customWidth="1" min="2" max="2" width="4.63"/>
    <col customWidth="1" min="3" max="3" width="47.88"/>
    <col customWidth="1" min="4" max="5" width="19.0"/>
    <col customWidth="1" min="6" max="6" width="3.63"/>
    <col customWidth="1" min="7" max="8" width="7.75"/>
    <col customWidth="1" min="9" max="9" width="21.38"/>
    <col customWidth="1" min="10" max="10" width="18.0"/>
    <col customWidth="1" min="11" max="11" width="14.88"/>
    <col customWidth="1" min="12" max="12" width="17.5"/>
    <col customWidth="1" min="13" max="13" width="2.25"/>
    <col customWidth="1" min="14" max="14" width="14.75"/>
    <col customWidth="1" min="15" max="15" width="12.13"/>
    <col customWidth="1" min="16" max="16" width="15.25"/>
    <col customWidth="1" min="17" max="17" width="15.0"/>
    <col customWidth="1" min="18" max="18" width="11.13"/>
    <col customWidth="1" min="19" max="19" width="7.75"/>
    <col customWidth="1" min="20" max="20" width="10.75"/>
    <col customWidth="1" min="21" max="21" width="10.25"/>
    <col customWidth="1" min="22" max="22" width="8.5"/>
    <col customWidth="1" min="23" max="26" width="7.63"/>
  </cols>
  <sheetData>
    <row r="1" ht="51.75" customHeight="1">
      <c r="A1" s="31"/>
      <c r="B1" s="31"/>
      <c r="C1" s="31"/>
      <c r="D1" s="31"/>
      <c r="E1" s="31"/>
      <c r="F1" s="31"/>
      <c r="G1" s="31"/>
      <c r="H1" s="31"/>
      <c r="I1" s="32">
        <f>Calculaton!L12</f>
        <v>93104</v>
      </c>
      <c r="J1" s="31"/>
      <c r="K1" s="31"/>
      <c r="L1" s="31"/>
      <c r="M1" s="31"/>
      <c r="N1" s="31"/>
      <c r="O1" s="31"/>
      <c r="P1" s="31"/>
      <c r="Q1" s="31"/>
      <c r="R1" s="31"/>
      <c r="S1" s="31"/>
      <c r="T1" s="31"/>
      <c r="U1" s="31"/>
      <c r="V1" s="31"/>
      <c r="W1" s="31"/>
      <c r="X1" s="31"/>
      <c r="Y1" s="31"/>
      <c r="Z1" s="31"/>
    </row>
    <row r="2" ht="3.0" customHeight="1">
      <c r="A2" s="31"/>
      <c r="B2" s="31"/>
      <c r="C2" s="31"/>
      <c r="D2" s="31"/>
      <c r="E2" s="31"/>
      <c r="F2" s="31"/>
      <c r="G2" s="31"/>
      <c r="H2" s="31"/>
      <c r="I2" s="31"/>
      <c r="J2" s="31"/>
      <c r="K2" s="31"/>
      <c r="L2" s="31"/>
      <c r="M2" s="31"/>
      <c r="N2" s="31"/>
      <c r="O2" s="31"/>
      <c r="P2" s="31"/>
      <c r="Q2" s="31"/>
      <c r="R2" s="31"/>
      <c r="S2" s="31"/>
      <c r="T2" s="31"/>
      <c r="U2" s="31"/>
      <c r="V2" s="31"/>
      <c r="W2" s="31"/>
      <c r="X2" s="31"/>
      <c r="Y2" s="31"/>
      <c r="Z2" s="31"/>
    </row>
    <row r="3" ht="22.5" customHeight="1">
      <c r="A3" s="31"/>
      <c r="B3" s="33"/>
      <c r="C3" s="9"/>
      <c r="D3" s="9"/>
      <c r="E3" s="10"/>
      <c r="F3" s="31"/>
      <c r="G3" s="34" t="s">
        <v>23</v>
      </c>
      <c r="H3" s="31"/>
      <c r="I3" s="31"/>
      <c r="J3" s="31"/>
      <c r="K3" s="31"/>
      <c r="L3" s="31"/>
      <c r="M3" s="31"/>
      <c r="N3" s="31"/>
      <c r="O3" s="31"/>
      <c r="P3" s="31"/>
      <c r="Q3" s="31"/>
      <c r="R3" s="31"/>
      <c r="S3" s="31"/>
      <c r="T3" s="31"/>
      <c r="U3" s="31"/>
      <c r="V3" s="31"/>
      <c r="W3" s="31"/>
      <c r="X3" s="31"/>
      <c r="Y3" s="31"/>
      <c r="Z3" s="31"/>
    </row>
    <row r="4" ht="41.25" customHeight="1">
      <c r="A4" s="31"/>
      <c r="B4" s="35"/>
      <c r="C4" s="36"/>
      <c r="D4" s="10"/>
      <c r="E4" s="37" t="s">
        <v>23</v>
      </c>
      <c r="F4" s="31"/>
      <c r="G4" s="34" t="s">
        <v>24</v>
      </c>
      <c r="H4" s="31"/>
      <c r="I4" s="31"/>
      <c r="J4" s="31"/>
      <c r="K4" s="31"/>
      <c r="L4" s="31"/>
      <c r="M4" s="31"/>
      <c r="N4" s="31"/>
      <c r="O4" s="31"/>
      <c r="P4" s="31"/>
      <c r="Q4" s="31"/>
      <c r="R4" s="31"/>
      <c r="S4" s="31"/>
      <c r="T4" s="31"/>
      <c r="U4" s="31"/>
      <c r="V4" s="31"/>
      <c r="W4" s="31"/>
      <c r="X4" s="31"/>
      <c r="Y4" s="31"/>
      <c r="Z4" s="31"/>
    </row>
    <row r="5" ht="3.0" customHeight="1">
      <c r="A5" s="31"/>
      <c r="B5" s="38"/>
      <c r="C5" s="39"/>
      <c r="D5" s="39"/>
      <c r="E5" s="40"/>
      <c r="F5" s="31"/>
      <c r="G5" s="34" t="s">
        <v>25</v>
      </c>
      <c r="H5" s="31"/>
      <c r="I5" s="31"/>
      <c r="J5" s="31"/>
      <c r="K5" s="31"/>
      <c r="L5" s="31"/>
      <c r="M5" s="31"/>
      <c r="N5" s="31"/>
      <c r="O5" s="31"/>
      <c r="P5" s="31"/>
      <c r="Q5" s="31"/>
      <c r="R5" s="31"/>
      <c r="S5" s="31"/>
      <c r="T5" s="31"/>
      <c r="U5" s="31"/>
      <c r="V5" s="31"/>
      <c r="W5" s="31"/>
      <c r="X5" s="31"/>
      <c r="Y5" s="31"/>
      <c r="Z5" s="31"/>
    </row>
    <row r="6">
      <c r="A6" s="34"/>
      <c r="B6" s="41" t="s">
        <v>26</v>
      </c>
      <c r="C6" s="42" t="s">
        <v>27</v>
      </c>
      <c r="D6" s="43"/>
      <c r="E6" s="44">
        <f>'Estimated Tax'!D15</f>
        <v>1090520</v>
      </c>
      <c r="F6" s="34"/>
      <c r="G6" s="34"/>
      <c r="H6" s="31"/>
      <c r="I6" s="31"/>
      <c r="J6" s="31"/>
      <c r="K6" s="31"/>
      <c r="L6" s="31"/>
      <c r="M6" s="31"/>
      <c r="N6" s="31"/>
      <c r="O6" s="31"/>
      <c r="P6" s="31"/>
      <c r="Q6" s="31"/>
      <c r="R6" s="31"/>
      <c r="S6" s="31"/>
      <c r="T6" s="31"/>
      <c r="U6" s="31"/>
      <c r="V6" s="31"/>
      <c r="W6" s="31"/>
      <c r="X6" s="31"/>
      <c r="Y6" s="31"/>
      <c r="Z6" s="31"/>
    </row>
    <row r="7" ht="33.0" customHeight="1">
      <c r="A7" s="34"/>
      <c r="B7" s="45" t="s">
        <v>28</v>
      </c>
      <c r="C7" s="46" t="s">
        <v>29</v>
      </c>
      <c r="D7" s="47"/>
      <c r="E7" s="48" t="s">
        <v>30</v>
      </c>
      <c r="F7" s="34"/>
      <c r="G7" s="34"/>
      <c r="H7" s="31"/>
      <c r="I7" s="34" t="s">
        <v>31</v>
      </c>
      <c r="J7" s="49">
        <f>E27</f>
        <v>1090520</v>
      </c>
      <c r="K7" s="34"/>
      <c r="L7" s="34"/>
      <c r="M7" s="34"/>
      <c r="N7" s="31"/>
      <c r="O7" s="34"/>
      <c r="P7" s="31"/>
      <c r="Q7" s="31" t="s">
        <v>32</v>
      </c>
      <c r="R7" s="31" t="s">
        <v>33</v>
      </c>
      <c r="S7" s="31" t="s">
        <v>34</v>
      </c>
      <c r="T7" s="31" t="s">
        <v>35</v>
      </c>
      <c r="U7" s="31" t="s">
        <v>33</v>
      </c>
      <c r="V7" s="31" t="s">
        <v>34</v>
      </c>
      <c r="W7" s="31"/>
      <c r="X7" s="31"/>
      <c r="Y7" s="31"/>
      <c r="Z7" s="31"/>
    </row>
    <row r="8">
      <c r="A8" s="34"/>
      <c r="B8" s="50">
        <v>1.0</v>
      </c>
      <c r="C8" s="51"/>
      <c r="D8" s="52"/>
      <c r="E8" s="53"/>
      <c r="F8" s="34"/>
      <c r="G8" s="34"/>
      <c r="H8" s="31"/>
      <c r="I8" s="34" t="s">
        <v>36</v>
      </c>
      <c r="J8" s="49">
        <f>E6-(E11+E17)</f>
        <v>1090520</v>
      </c>
      <c r="K8" s="34"/>
      <c r="L8" s="34"/>
      <c r="M8" s="34"/>
      <c r="N8" s="34" t="s">
        <v>23</v>
      </c>
      <c r="O8" s="34"/>
      <c r="P8" s="31"/>
      <c r="Q8" s="32">
        <f>J11</f>
        <v>137156</v>
      </c>
      <c r="R8" s="32">
        <f t="shared" ref="R8:R10" si="1">IF($J$7&gt;500000,0,Q8)</f>
        <v>0</v>
      </c>
      <c r="S8" s="32">
        <f t="shared" ref="S8:S10" si="2">Q8-R8</f>
        <v>137156</v>
      </c>
      <c r="T8" s="32">
        <f>J12</f>
        <v>93104</v>
      </c>
      <c r="U8" s="32">
        <f t="shared" ref="U8:U10" si="3">IF($J$8&gt;500000,0,T8)</f>
        <v>0</v>
      </c>
      <c r="V8" s="32">
        <f t="shared" ref="V8:V10" si="4">T8-U8</f>
        <v>93104</v>
      </c>
      <c r="W8" s="31"/>
      <c r="X8" s="31"/>
      <c r="Y8" s="31"/>
      <c r="Z8" s="31"/>
    </row>
    <row r="9">
      <c r="A9" s="34"/>
      <c r="B9" s="50">
        <v>2.0</v>
      </c>
      <c r="C9" s="51"/>
      <c r="D9" s="52"/>
      <c r="E9" s="53"/>
      <c r="F9" s="34"/>
      <c r="G9" s="34"/>
      <c r="H9" s="31"/>
      <c r="I9" s="54"/>
      <c r="J9" s="54"/>
      <c r="K9" s="54"/>
      <c r="L9" s="54"/>
      <c r="M9" s="34"/>
      <c r="N9" s="34" t="s">
        <v>24</v>
      </c>
      <c r="O9" s="34"/>
      <c r="P9" s="31"/>
      <c r="Q9" s="32">
        <f>K11</f>
        <v>127156</v>
      </c>
      <c r="R9" s="32">
        <f t="shared" si="1"/>
        <v>0</v>
      </c>
      <c r="S9" s="32">
        <f t="shared" si="2"/>
        <v>127156</v>
      </c>
      <c r="T9" s="32">
        <f>K12</f>
        <v>93104</v>
      </c>
      <c r="U9" s="32">
        <f t="shared" si="3"/>
        <v>0</v>
      </c>
      <c r="V9" s="32">
        <f t="shared" si="4"/>
        <v>93104</v>
      </c>
      <c r="W9" s="31"/>
      <c r="X9" s="31"/>
      <c r="Y9" s="31"/>
      <c r="Z9" s="31"/>
    </row>
    <row r="10">
      <c r="A10" s="34"/>
      <c r="B10" s="50">
        <v>3.0</v>
      </c>
      <c r="C10" s="51"/>
      <c r="D10" s="52"/>
      <c r="E10" s="53"/>
      <c r="F10" s="34"/>
      <c r="G10" s="34"/>
      <c r="H10" s="31"/>
      <c r="I10" s="55"/>
      <c r="J10" s="56" t="s">
        <v>37</v>
      </c>
      <c r="K10" s="56" t="s">
        <v>38</v>
      </c>
      <c r="L10" s="56" t="s">
        <v>39</v>
      </c>
      <c r="M10" s="34"/>
      <c r="N10" s="34" t="s">
        <v>25</v>
      </c>
      <c r="O10" s="34"/>
      <c r="P10" s="31"/>
      <c r="Q10" s="32">
        <f>L11</f>
        <v>139656</v>
      </c>
      <c r="R10" s="32">
        <f t="shared" si="1"/>
        <v>0</v>
      </c>
      <c r="S10" s="32">
        <f t="shared" si="2"/>
        <v>139656</v>
      </c>
      <c r="T10" s="32">
        <f>L12</f>
        <v>93104</v>
      </c>
      <c r="U10" s="32">
        <f t="shared" si="3"/>
        <v>0</v>
      </c>
      <c r="V10" s="32">
        <f t="shared" si="4"/>
        <v>93104</v>
      </c>
      <c r="W10" s="31"/>
      <c r="X10" s="31"/>
      <c r="Y10" s="31"/>
      <c r="Z10" s="31"/>
    </row>
    <row r="11">
      <c r="A11" s="34"/>
      <c r="B11" s="57">
        <f t="shared" ref="B11:B26" si="5">B10+1</f>
        <v>4</v>
      </c>
      <c r="C11" s="51"/>
      <c r="D11" s="52"/>
      <c r="E11" s="53"/>
      <c r="F11" s="34"/>
      <c r="G11" s="34"/>
      <c r="H11" s="31"/>
      <c r="I11" s="55" t="s">
        <v>40</v>
      </c>
      <c r="J11" s="58">
        <f>SUMPRODUCT(--(J7&gt;(J30:J32)), (J7-(J30:J32)), (L31:L33))</f>
        <v>137156</v>
      </c>
      <c r="K11" s="58">
        <f>SUMPRODUCT(--(J7&gt;(J38:J39)), (J7-(J38:J39)), (L39:L40))</f>
        <v>127156</v>
      </c>
      <c r="L11" s="58">
        <f>SUMPRODUCT(--(J7&gt;(J20:J22)), (J7-(J20:J22)), (L21:L23))</f>
        <v>139656</v>
      </c>
      <c r="M11" s="34"/>
      <c r="N11" s="34"/>
      <c r="O11" s="34"/>
      <c r="P11" s="31"/>
      <c r="Q11" s="31"/>
      <c r="R11" s="31"/>
      <c r="S11" s="31"/>
      <c r="T11" s="31"/>
      <c r="U11" s="31"/>
      <c r="V11" s="31"/>
      <c r="W11" s="31"/>
      <c r="X11" s="31"/>
      <c r="Y11" s="31"/>
      <c r="Z11" s="31"/>
    </row>
    <row r="12">
      <c r="A12" s="34"/>
      <c r="B12" s="57">
        <f t="shared" si="5"/>
        <v>5</v>
      </c>
      <c r="C12" s="51"/>
      <c r="D12" s="52"/>
      <c r="E12" s="53"/>
      <c r="F12" s="34"/>
      <c r="G12" s="34"/>
      <c r="H12" s="31"/>
      <c r="I12" s="55" t="s">
        <v>41</v>
      </c>
      <c r="J12" s="58">
        <f>SUMPRODUCT(--(J8&gt;(O20:O25)), (J8-(O20:O25)), (Q21:Q26))</f>
        <v>93104</v>
      </c>
      <c r="K12" s="58">
        <f>SUMPRODUCT(--(J8&gt;(O20:O25)), (J8-(O20:O25)), (Q21:Q26))</f>
        <v>93104</v>
      </c>
      <c r="L12" s="58">
        <f>SUMPRODUCT(--(J8&gt;(O20:O25)), (J8-(O20:O25)), (Q21:Q26))</f>
        <v>93104</v>
      </c>
      <c r="M12" s="34"/>
      <c r="N12" s="59" t="s">
        <v>42</v>
      </c>
      <c r="O12" s="34"/>
      <c r="P12" s="31"/>
      <c r="Q12" s="31" t="s">
        <v>32</v>
      </c>
      <c r="R12" s="31" t="s">
        <v>35</v>
      </c>
      <c r="S12" s="31"/>
      <c r="T12" s="31"/>
      <c r="U12" s="31"/>
      <c r="V12" s="31"/>
      <c r="W12" s="31"/>
      <c r="X12" s="31"/>
      <c r="Y12" s="31"/>
      <c r="Z12" s="31"/>
    </row>
    <row r="13">
      <c r="A13" s="34"/>
      <c r="B13" s="57">
        <f t="shared" si="5"/>
        <v>6</v>
      </c>
      <c r="C13" s="51"/>
      <c r="D13" s="52"/>
      <c r="E13" s="53"/>
      <c r="F13" s="34"/>
      <c r="G13" s="34"/>
      <c r="H13" s="31"/>
      <c r="I13" s="34"/>
      <c r="J13" s="34"/>
      <c r="K13" s="34"/>
      <c r="L13" s="34"/>
      <c r="M13" s="34"/>
      <c r="N13" s="60" t="str">
        <f>E4</f>
        <v>Senior Citizen (60 Yrs or more)</v>
      </c>
      <c r="O13" s="34"/>
      <c r="P13" s="31"/>
      <c r="Q13" s="32">
        <f>VLOOKUP(E4,N8:S10,6,0)</f>
        <v>137156</v>
      </c>
      <c r="R13" s="32">
        <f>VLOOKUP(E4,N8:V10,9,0)</f>
        <v>93104</v>
      </c>
      <c r="S13" s="31"/>
      <c r="T13" s="31"/>
      <c r="U13" s="31"/>
      <c r="V13" s="31"/>
      <c r="W13" s="31"/>
      <c r="X13" s="31"/>
      <c r="Y13" s="31"/>
      <c r="Z13" s="31"/>
    </row>
    <row r="14">
      <c r="A14" s="34"/>
      <c r="B14" s="57">
        <f t="shared" si="5"/>
        <v>7</v>
      </c>
      <c r="C14" s="51"/>
      <c r="D14" s="52"/>
      <c r="E14" s="53"/>
      <c r="F14" s="34"/>
      <c r="G14" s="34"/>
      <c r="H14" s="31"/>
      <c r="I14" s="34"/>
      <c r="J14" s="34"/>
      <c r="K14" s="34"/>
      <c r="L14" s="34"/>
      <c r="M14" s="34"/>
      <c r="N14" s="34"/>
      <c r="O14" s="34"/>
      <c r="P14" s="31"/>
      <c r="Q14" s="31"/>
      <c r="R14" s="31"/>
      <c r="S14" s="31"/>
      <c r="T14" s="31"/>
      <c r="U14" s="31"/>
      <c r="V14" s="31"/>
      <c r="W14" s="31"/>
      <c r="X14" s="31"/>
      <c r="Y14" s="31"/>
      <c r="Z14" s="31"/>
    </row>
    <row r="15">
      <c r="A15" s="34"/>
      <c r="B15" s="57">
        <f t="shared" si="5"/>
        <v>8</v>
      </c>
      <c r="C15" s="51"/>
      <c r="D15" s="52"/>
      <c r="E15" s="53"/>
      <c r="F15" s="34"/>
      <c r="G15" s="34"/>
      <c r="H15" s="31"/>
      <c r="I15" s="34"/>
      <c r="J15" s="34"/>
      <c r="K15" s="34"/>
      <c r="L15" s="34"/>
      <c r="M15" s="34"/>
      <c r="N15" s="34"/>
      <c r="O15" s="34"/>
      <c r="P15" s="31"/>
      <c r="Q15" s="31"/>
      <c r="R15" s="31"/>
      <c r="S15" s="31"/>
      <c r="T15" s="31"/>
      <c r="U15" s="31"/>
      <c r="V15" s="31"/>
      <c r="W15" s="31"/>
      <c r="X15" s="31"/>
      <c r="Y15" s="31"/>
      <c r="Z15" s="31"/>
    </row>
    <row r="16" ht="45.0" customHeight="1">
      <c r="A16" s="34"/>
      <c r="B16" s="57">
        <f t="shared" si="5"/>
        <v>9</v>
      </c>
      <c r="C16" s="61"/>
      <c r="D16" s="62"/>
      <c r="E16" s="53"/>
      <c r="F16" s="34"/>
      <c r="G16" s="34"/>
      <c r="H16" s="31"/>
      <c r="I16" s="34"/>
      <c r="J16" s="34"/>
      <c r="K16" s="34"/>
      <c r="L16" s="34"/>
      <c r="M16" s="34"/>
      <c r="N16" s="34"/>
      <c r="O16" s="34"/>
      <c r="P16" s="31"/>
      <c r="Q16" s="31"/>
      <c r="R16" s="31"/>
      <c r="S16" s="31"/>
      <c r="T16" s="31"/>
      <c r="U16" s="31"/>
      <c r="V16" s="31"/>
      <c r="W16" s="31"/>
      <c r="X16" s="31"/>
      <c r="Y16" s="31"/>
      <c r="Z16" s="31"/>
    </row>
    <row r="17" ht="31.5" customHeight="1">
      <c r="A17" s="34"/>
      <c r="B17" s="57">
        <f t="shared" si="5"/>
        <v>10</v>
      </c>
      <c r="C17" s="61"/>
      <c r="D17" s="63"/>
      <c r="E17" s="53"/>
      <c r="F17" s="34"/>
      <c r="G17" s="34"/>
      <c r="H17" s="31"/>
      <c r="I17" s="34"/>
      <c r="J17" s="34"/>
      <c r="K17" s="34"/>
      <c r="L17" s="34"/>
      <c r="M17" s="34"/>
      <c r="N17" s="34"/>
      <c r="O17" s="34"/>
      <c r="P17" s="31"/>
      <c r="Q17" s="31"/>
      <c r="R17" s="31"/>
      <c r="S17" s="31"/>
      <c r="T17" s="31"/>
      <c r="U17" s="31"/>
      <c r="V17" s="31"/>
      <c r="W17" s="31"/>
      <c r="X17" s="31"/>
      <c r="Y17" s="31"/>
      <c r="Z17" s="31"/>
    </row>
    <row r="18">
      <c r="A18" s="34"/>
      <c r="B18" s="57">
        <f t="shared" si="5"/>
        <v>11</v>
      </c>
      <c r="C18" s="51"/>
      <c r="D18" s="52"/>
      <c r="E18" s="53"/>
      <c r="F18" s="34"/>
      <c r="G18" s="34"/>
      <c r="H18" s="31"/>
      <c r="I18" s="34" t="s">
        <v>43</v>
      </c>
      <c r="J18" s="34"/>
      <c r="K18" s="34"/>
      <c r="L18" s="34"/>
      <c r="M18" s="34"/>
      <c r="N18" s="34" t="s">
        <v>44</v>
      </c>
      <c r="O18" s="34"/>
      <c r="P18" s="31"/>
      <c r="Q18" s="31"/>
      <c r="R18" s="31"/>
      <c r="S18" s="31"/>
      <c r="T18" s="31"/>
      <c r="U18" s="31"/>
      <c r="V18" s="31"/>
      <c r="W18" s="31"/>
      <c r="X18" s="31"/>
      <c r="Y18" s="31"/>
      <c r="Z18" s="31"/>
    </row>
    <row r="19">
      <c r="A19" s="34"/>
      <c r="B19" s="57">
        <f t="shared" si="5"/>
        <v>12</v>
      </c>
      <c r="C19" s="51"/>
      <c r="D19" s="52"/>
      <c r="E19" s="53"/>
      <c r="F19" s="34"/>
      <c r="G19" s="34"/>
      <c r="H19" s="31"/>
      <c r="I19" s="64" t="s">
        <v>45</v>
      </c>
      <c r="J19" s="64" t="s">
        <v>46</v>
      </c>
      <c r="K19" s="64" t="s">
        <v>47</v>
      </c>
      <c r="L19" s="64" t="s">
        <v>48</v>
      </c>
      <c r="M19" s="34"/>
      <c r="N19" s="64" t="s">
        <v>45</v>
      </c>
      <c r="O19" s="64" t="s">
        <v>46</v>
      </c>
      <c r="P19" s="64" t="s">
        <v>47</v>
      </c>
      <c r="Q19" s="64" t="s">
        <v>48</v>
      </c>
      <c r="R19" s="31"/>
      <c r="S19" s="31"/>
      <c r="T19" s="31"/>
      <c r="U19" s="31"/>
      <c r="V19" s="31"/>
      <c r="W19" s="31"/>
      <c r="X19" s="31"/>
      <c r="Y19" s="31"/>
      <c r="Z19" s="31"/>
    </row>
    <row r="20">
      <c r="A20" s="34"/>
      <c r="B20" s="57">
        <f t="shared" si="5"/>
        <v>13</v>
      </c>
      <c r="C20" s="51"/>
      <c r="D20" s="52"/>
      <c r="E20" s="53"/>
      <c r="F20" s="34"/>
      <c r="G20" s="34"/>
      <c r="H20" s="31"/>
      <c r="I20" s="65">
        <v>0.0</v>
      </c>
      <c r="J20" s="65">
        <v>250000.0</v>
      </c>
      <c r="K20" s="66">
        <v>0.0</v>
      </c>
      <c r="L20" s="66"/>
      <c r="M20" s="34"/>
      <c r="N20" s="65">
        <v>0.0</v>
      </c>
      <c r="O20" s="65">
        <v>250000.0</v>
      </c>
      <c r="P20" s="66">
        <v>0.0</v>
      </c>
      <c r="Q20" s="66"/>
      <c r="R20" s="31"/>
      <c r="S20" s="31"/>
      <c r="T20" s="31"/>
      <c r="U20" s="31"/>
      <c r="V20" s="31"/>
      <c r="W20" s="31"/>
      <c r="X20" s="31"/>
      <c r="Y20" s="31"/>
      <c r="Z20" s="31"/>
    </row>
    <row r="21" ht="15.75" customHeight="1">
      <c r="A21" s="34"/>
      <c r="B21" s="57">
        <f t="shared" si="5"/>
        <v>14</v>
      </c>
      <c r="C21" s="51"/>
      <c r="D21" s="52"/>
      <c r="E21" s="53"/>
      <c r="F21" s="34"/>
      <c r="G21" s="34"/>
      <c r="H21" s="31"/>
      <c r="I21" s="65">
        <v>250001.0</v>
      </c>
      <c r="J21" s="65">
        <v>500000.0</v>
      </c>
      <c r="K21" s="66">
        <v>0.05</v>
      </c>
      <c r="L21" s="67">
        <f t="shared" ref="L21:L23" si="6">K21-K20</f>
        <v>0.05</v>
      </c>
      <c r="M21" s="34"/>
      <c r="N21" s="65">
        <v>250001.0</v>
      </c>
      <c r="O21" s="65">
        <v>500000.0</v>
      </c>
      <c r="P21" s="66">
        <v>0.05</v>
      </c>
      <c r="Q21" s="67">
        <f t="shared" ref="Q21:Q26" si="7">P21-P20</f>
        <v>0.05</v>
      </c>
      <c r="R21" s="31"/>
      <c r="S21" s="31"/>
      <c r="T21" s="31"/>
      <c r="U21" s="31"/>
      <c r="V21" s="31"/>
      <c r="W21" s="31"/>
      <c r="X21" s="31"/>
      <c r="Y21" s="31"/>
      <c r="Z21" s="31"/>
    </row>
    <row r="22" ht="15.75" customHeight="1">
      <c r="A22" s="34"/>
      <c r="B22" s="57">
        <f t="shared" si="5"/>
        <v>15</v>
      </c>
      <c r="C22" s="51"/>
      <c r="D22" s="52"/>
      <c r="E22" s="53"/>
      <c r="F22" s="34"/>
      <c r="G22" s="34"/>
      <c r="H22" s="31"/>
      <c r="I22" s="65">
        <v>500001.0</v>
      </c>
      <c r="J22" s="65">
        <v>1000000.0</v>
      </c>
      <c r="K22" s="66">
        <v>0.2</v>
      </c>
      <c r="L22" s="67">
        <f t="shared" si="6"/>
        <v>0.15</v>
      </c>
      <c r="M22" s="34"/>
      <c r="N22" s="65">
        <v>500001.0</v>
      </c>
      <c r="O22" s="65">
        <v>750000.0</v>
      </c>
      <c r="P22" s="66">
        <v>0.1</v>
      </c>
      <c r="Q22" s="67">
        <f t="shared" si="7"/>
        <v>0.05</v>
      </c>
      <c r="R22" s="31"/>
      <c r="S22" s="31"/>
      <c r="T22" s="31"/>
      <c r="U22" s="31"/>
      <c r="V22" s="31"/>
      <c r="W22" s="31"/>
      <c r="X22" s="31"/>
      <c r="Y22" s="31"/>
      <c r="Z22" s="31"/>
    </row>
    <row r="23" ht="15.75" customHeight="1">
      <c r="A23" s="34"/>
      <c r="B23" s="57">
        <f t="shared" si="5"/>
        <v>16</v>
      </c>
      <c r="C23" s="51"/>
      <c r="D23" s="52"/>
      <c r="E23" s="53"/>
      <c r="F23" s="34"/>
      <c r="G23" s="34"/>
      <c r="H23" s="31"/>
      <c r="I23" s="68" t="s">
        <v>49</v>
      </c>
      <c r="J23" s="68"/>
      <c r="K23" s="69">
        <v>0.30000000000000004</v>
      </c>
      <c r="L23" s="70">
        <f t="shared" si="6"/>
        <v>0.1</v>
      </c>
      <c r="M23" s="34"/>
      <c r="N23" s="65">
        <v>750001.0</v>
      </c>
      <c r="O23" s="65">
        <v>1000000.0</v>
      </c>
      <c r="P23" s="66">
        <v>0.15</v>
      </c>
      <c r="Q23" s="67">
        <f t="shared" si="7"/>
        <v>0.05</v>
      </c>
      <c r="R23" s="31"/>
      <c r="S23" s="31"/>
      <c r="T23" s="31"/>
      <c r="U23" s="31"/>
      <c r="V23" s="31"/>
      <c r="W23" s="31"/>
      <c r="X23" s="31"/>
      <c r="Y23" s="31"/>
      <c r="Z23" s="31"/>
    </row>
    <row r="24" ht="15.75" customHeight="1">
      <c r="A24" s="34"/>
      <c r="B24" s="57">
        <f t="shared" si="5"/>
        <v>17</v>
      </c>
      <c r="C24" s="51"/>
      <c r="D24" s="52"/>
      <c r="E24" s="53"/>
      <c r="F24" s="34"/>
      <c r="G24" s="34"/>
      <c r="H24" s="31"/>
      <c r="I24" s="31"/>
      <c r="J24" s="31"/>
      <c r="K24" s="31"/>
      <c r="L24" s="31"/>
      <c r="M24" s="34"/>
      <c r="N24" s="65">
        <v>1000001.0</v>
      </c>
      <c r="O24" s="65">
        <v>1250000.0</v>
      </c>
      <c r="P24" s="66">
        <v>0.2</v>
      </c>
      <c r="Q24" s="67">
        <f t="shared" si="7"/>
        <v>0.05</v>
      </c>
      <c r="R24" s="31"/>
      <c r="S24" s="31"/>
      <c r="T24" s="31"/>
      <c r="U24" s="31"/>
      <c r="V24" s="31"/>
      <c r="W24" s="31"/>
      <c r="X24" s="31"/>
      <c r="Y24" s="31"/>
      <c r="Z24" s="31"/>
    </row>
    <row r="25" ht="15.75" customHeight="1">
      <c r="A25" s="34"/>
      <c r="B25" s="57">
        <f t="shared" si="5"/>
        <v>18</v>
      </c>
      <c r="C25" s="51"/>
      <c r="D25" s="52"/>
      <c r="E25" s="53"/>
      <c r="F25" s="34"/>
      <c r="G25" s="34"/>
      <c r="H25" s="31"/>
      <c r="I25" s="31"/>
      <c r="J25" s="31"/>
      <c r="K25" s="31"/>
      <c r="L25" s="31"/>
      <c r="M25" s="34"/>
      <c r="N25" s="65">
        <v>1250001.0</v>
      </c>
      <c r="O25" s="65">
        <v>1500000.0</v>
      </c>
      <c r="P25" s="66">
        <v>0.25</v>
      </c>
      <c r="Q25" s="67">
        <f t="shared" si="7"/>
        <v>0.05</v>
      </c>
      <c r="R25" s="31"/>
      <c r="S25" s="31"/>
      <c r="T25" s="31"/>
      <c r="U25" s="31"/>
      <c r="V25" s="31"/>
      <c r="W25" s="31"/>
      <c r="X25" s="31"/>
      <c r="Y25" s="31"/>
      <c r="Z25" s="31"/>
    </row>
    <row r="26" ht="15.75" customHeight="1">
      <c r="A26" s="34"/>
      <c r="B26" s="71">
        <f t="shared" si="5"/>
        <v>19</v>
      </c>
      <c r="C26" s="72"/>
      <c r="D26" s="73"/>
      <c r="E26" s="74"/>
      <c r="F26" s="34"/>
      <c r="G26" s="34"/>
      <c r="H26" s="31"/>
      <c r="I26" s="75" t="s">
        <v>50</v>
      </c>
      <c r="J26" s="31"/>
      <c r="K26" s="31"/>
      <c r="L26" s="31"/>
      <c r="M26" s="34"/>
      <c r="N26" s="65" t="s">
        <v>51</v>
      </c>
      <c r="O26" s="65"/>
      <c r="P26" s="66">
        <v>0.30000000000000004</v>
      </c>
      <c r="Q26" s="67">
        <f t="shared" si="7"/>
        <v>0.05</v>
      </c>
      <c r="R26" s="31"/>
      <c r="S26" s="31"/>
      <c r="T26" s="31"/>
      <c r="U26" s="31"/>
      <c r="V26" s="31"/>
      <c r="W26" s="31"/>
      <c r="X26" s="31"/>
      <c r="Y26" s="31"/>
      <c r="Z26" s="31"/>
    </row>
    <row r="27" ht="15.75" customHeight="1">
      <c r="A27" s="34"/>
      <c r="B27" s="76" t="s">
        <v>52</v>
      </c>
      <c r="C27" s="77" t="s">
        <v>53</v>
      </c>
      <c r="D27" s="43"/>
      <c r="E27" s="44">
        <f>E6-SUM(E8:E26)</f>
        <v>1090520</v>
      </c>
      <c r="F27" s="34"/>
      <c r="G27" s="34"/>
      <c r="H27" s="31"/>
      <c r="I27" s="64" t="s">
        <v>45</v>
      </c>
      <c r="J27" s="64" t="s">
        <v>46</v>
      </c>
      <c r="K27" s="64" t="s">
        <v>47</v>
      </c>
      <c r="L27" s="64" t="s">
        <v>48</v>
      </c>
      <c r="M27" s="34"/>
      <c r="N27" s="34"/>
      <c r="O27" s="34"/>
      <c r="P27" s="31"/>
      <c r="Q27" s="31"/>
      <c r="R27" s="31"/>
      <c r="S27" s="31"/>
      <c r="T27" s="31"/>
      <c r="U27" s="31"/>
      <c r="V27" s="31"/>
      <c r="W27" s="31"/>
      <c r="X27" s="31"/>
      <c r="Y27" s="31"/>
      <c r="Z27" s="31"/>
    </row>
    <row r="28" ht="9.75" customHeight="1">
      <c r="A28" s="34"/>
      <c r="B28" s="78"/>
      <c r="C28" s="59"/>
      <c r="D28" s="34"/>
      <c r="E28" s="79"/>
      <c r="F28" s="34"/>
      <c r="G28" s="34"/>
      <c r="H28" s="31"/>
      <c r="I28" s="65"/>
      <c r="J28" s="65"/>
      <c r="K28" s="65"/>
      <c r="L28" s="65"/>
      <c r="M28" s="34"/>
      <c r="N28" s="34"/>
      <c r="O28" s="34"/>
      <c r="P28" s="31"/>
      <c r="Q28" s="31"/>
      <c r="R28" s="31"/>
      <c r="S28" s="31"/>
      <c r="T28" s="31"/>
      <c r="U28" s="31"/>
      <c r="V28" s="31"/>
      <c r="W28" s="31"/>
      <c r="X28" s="31"/>
      <c r="Y28" s="31"/>
      <c r="Z28" s="31"/>
    </row>
    <row r="29" ht="15.75" customHeight="1">
      <c r="A29" s="34"/>
      <c r="B29" s="78"/>
      <c r="C29" s="59" t="s">
        <v>54</v>
      </c>
      <c r="D29" s="34"/>
      <c r="E29" s="80">
        <f>Q13</f>
        <v>137156</v>
      </c>
      <c r="F29" s="34"/>
      <c r="G29" s="34"/>
      <c r="H29" s="31"/>
      <c r="I29" s="65"/>
      <c r="J29" s="65"/>
      <c r="K29" s="65"/>
      <c r="L29" s="65"/>
      <c r="M29" s="34"/>
      <c r="N29" s="34"/>
      <c r="O29" s="34"/>
      <c r="P29" s="31"/>
      <c r="Q29" s="31"/>
      <c r="R29" s="31"/>
      <c r="S29" s="31"/>
      <c r="T29" s="31"/>
      <c r="U29" s="31"/>
      <c r="V29" s="31"/>
      <c r="W29" s="31"/>
      <c r="X29" s="31"/>
      <c r="Y29" s="31"/>
      <c r="Z29" s="31"/>
    </row>
    <row r="30" ht="16.5" customHeight="1">
      <c r="A30" s="31"/>
      <c r="B30" s="31"/>
      <c r="C30" s="59" t="s">
        <v>55</v>
      </c>
      <c r="D30" s="31"/>
      <c r="E30" s="80">
        <f>R13</f>
        <v>93104</v>
      </c>
      <c r="F30" s="31"/>
      <c r="G30" s="31"/>
      <c r="H30" s="31"/>
      <c r="I30" s="65">
        <v>0.0</v>
      </c>
      <c r="J30" s="65">
        <v>300000.0</v>
      </c>
      <c r="K30" s="66">
        <v>0.0</v>
      </c>
      <c r="L30" s="66"/>
      <c r="M30" s="31"/>
      <c r="N30" s="31"/>
      <c r="O30" s="31"/>
      <c r="P30" s="31"/>
      <c r="Q30" s="31"/>
      <c r="R30" s="31"/>
      <c r="S30" s="31"/>
      <c r="T30" s="31"/>
      <c r="U30" s="31"/>
      <c r="V30" s="31"/>
      <c r="W30" s="31"/>
      <c r="X30" s="31"/>
      <c r="Y30" s="31"/>
      <c r="Z30" s="31"/>
    </row>
    <row r="31" ht="105.75" customHeight="1">
      <c r="A31" s="31"/>
      <c r="B31" s="81" t="s">
        <v>56</v>
      </c>
      <c r="F31" s="81"/>
      <c r="G31" s="81"/>
      <c r="H31" s="31"/>
      <c r="I31" s="65">
        <v>300001.0</v>
      </c>
      <c r="J31" s="65">
        <v>500000.0</v>
      </c>
      <c r="K31" s="66">
        <v>0.05</v>
      </c>
      <c r="L31" s="67">
        <f t="shared" ref="L31:L33" si="8">K31-K30</f>
        <v>0.05</v>
      </c>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65">
        <v>500001.0</v>
      </c>
      <c r="J32" s="65">
        <v>1000000.0</v>
      </c>
      <c r="K32" s="66">
        <v>0.2</v>
      </c>
      <c r="L32" s="67">
        <f t="shared" si="8"/>
        <v>0.15</v>
      </c>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68" t="s">
        <v>49</v>
      </c>
      <c r="J33" s="68"/>
      <c r="K33" s="69">
        <v>0.30000000000000004</v>
      </c>
      <c r="L33" s="70">
        <f t="shared" si="8"/>
        <v>0.1</v>
      </c>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75" t="s">
        <v>50</v>
      </c>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64" t="s">
        <v>45</v>
      </c>
      <c r="J37" s="64" t="s">
        <v>46</v>
      </c>
      <c r="K37" s="64" t="s">
        <v>47</v>
      </c>
      <c r="L37" s="64" t="s">
        <v>48</v>
      </c>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65">
        <v>0.0</v>
      </c>
      <c r="J38" s="65">
        <v>500000.0</v>
      </c>
      <c r="K38" s="66">
        <v>0.0</v>
      </c>
      <c r="L38" s="66"/>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65">
        <v>500001.0</v>
      </c>
      <c r="J39" s="65">
        <v>1000000.0</v>
      </c>
      <c r="K39" s="66">
        <v>0.2</v>
      </c>
      <c r="L39" s="67">
        <f t="shared" ref="L39:L40" si="9">K39-K38</f>
        <v>0.2</v>
      </c>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68" t="s">
        <v>49</v>
      </c>
      <c r="J40" s="68"/>
      <c r="K40" s="69">
        <v>0.30000000000000004</v>
      </c>
      <c r="L40" s="70">
        <f t="shared" si="9"/>
        <v>0.1</v>
      </c>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c r="A221" s="31"/>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row>
    <row r="222" ht="15.75" customHeight="1">
      <c r="A222" s="31"/>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row>
    <row r="223" ht="15.75" customHeight="1">
      <c r="A223" s="31"/>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row>
    <row r="224" ht="15.75" customHeight="1">
      <c r="A224" s="31"/>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row>
    <row r="225" ht="15.75" customHeight="1">
      <c r="A225" s="31"/>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row>
    <row r="226" ht="15.75" customHeight="1">
      <c r="A226" s="31"/>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row>
    <row r="227" ht="15.75" customHeight="1">
      <c r="A227" s="31"/>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row>
    <row r="228" ht="15.75" customHeight="1">
      <c r="A228" s="31"/>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row>
    <row r="229" ht="15.75" customHeight="1">
      <c r="A229" s="31"/>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row>
    <row r="230" ht="15.75" customHeight="1">
      <c r="A230" s="31"/>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row>
    <row r="231" ht="15.75" customHeight="1">
      <c r="A231" s="31"/>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row>
    <row r="232" ht="15.75" customHeight="1">
      <c r="A232" s="31"/>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row>
    <row r="233" ht="15.75" customHeight="1">
      <c r="A233" s="31"/>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row>
    <row r="234" ht="15.75" customHeight="1">
      <c r="A234" s="31"/>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row>
    <row r="235" ht="15.75" customHeight="1">
      <c r="A235" s="31"/>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row>
    <row r="236" ht="15.75" customHeight="1">
      <c r="A236" s="31"/>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row>
    <row r="237" ht="15.75" customHeight="1">
      <c r="A237" s="31"/>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row>
    <row r="238" ht="15.75" customHeight="1">
      <c r="A238" s="31"/>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row>
    <row r="239" ht="15.75" customHeight="1">
      <c r="A239" s="31"/>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row>
    <row r="240" ht="15.75" customHeight="1">
      <c r="A240" s="31"/>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row>
    <row r="241" ht="15.75" customHeight="1">
      <c r="A241" s="31"/>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row>
    <row r="242" ht="15.75" customHeight="1">
      <c r="A242" s="31"/>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row>
    <row r="243" ht="15.75" customHeight="1">
      <c r="A243" s="31"/>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row>
    <row r="244" ht="15.75" customHeight="1">
      <c r="A244" s="31"/>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row>
    <row r="245" ht="15.75" customHeight="1">
      <c r="A245" s="31"/>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row>
    <row r="246" ht="15.75" customHeight="1">
      <c r="A246" s="31"/>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row>
    <row r="247" ht="15.75" customHeight="1">
      <c r="A247" s="31"/>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row>
    <row r="248" ht="15.75" customHeight="1">
      <c r="A248" s="31"/>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row>
    <row r="249" ht="15.75" customHeight="1">
      <c r="A249" s="31"/>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row>
    <row r="250" ht="15.75" customHeight="1">
      <c r="A250" s="31"/>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row>
    <row r="251" ht="15.75" customHeight="1">
      <c r="A251" s="31"/>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row>
    <row r="252" ht="15.75" customHeight="1">
      <c r="A252" s="31"/>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row>
    <row r="253" ht="15.75" customHeight="1">
      <c r="A253" s="31"/>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row>
    <row r="254" ht="15.75" customHeight="1">
      <c r="A254" s="31"/>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row>
    <row r="255" ht="15.75" customHeight="1">
      <c r="A255" s="31"/>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row>
    <row r="256" ht="15.75" customHeight="1">
      <c r="A256" s="31"/>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row>
    <row r="257" ht="15.75" customHeight="1">
      <c r="A257" s="31"/>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row>
    <row r="258" ht="15.75" customHeight="1">
      <c r="A258" s="31"/>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row>
    <row r="259" ht="15.75" customHeight="1">
      <c r="A259" s="31"/>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row>
    <row r="260" ht="15.75" customHeight="1">
      <c r="A260" s="31"/>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row>
    <row r="261" ht="15.75" customHeight="1">
      <c r="A261" s="31"/>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row>
    <row r="262" ht="15.75" customHeight="1">
      <c r="A262" s="31"/>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row>
    <row r="263" ht="15.75" customHeight="1">
      <c r="A263" s="31"/>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row>
    <row r="264" ht="15.75" customHeight="1">
      <c r="A264" s="31"/>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row>
    <row r="265" ht="15.75" customHeight="1">
      <c r="A265" s="31"/>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row>
    <row r="266" ht="15.75" customHeight="1">
      <c r="A266" s="31"/>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row>
    <row r="267" ht="15.75" customHeight="1">
      <c r="A267" s="31"/>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row>
    <row r="268" ht="15.75" customHeight="1">
      <c r="A268" s="31"/>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row>
    <row r="269" ht="15.75" customHeight="1">
      <c r="A269" s="31"/>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row>
    <row r="270" ht="15.75" customHeight="1">
      <c r="A270" s="31"/>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row>
    <row r="271" ht="15.75" customHeight="1">
      <c r="A271" s="31"/>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row>
    <row r="272" ht="15.75" customHeight="1">
      <c r="A272" s="31"/>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row>
    <row r="273" ht="15.75" customHeight="1">
      <c r="A273" s="31"/>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row>
    <row r="274" ht="15.75" customHeight="1">
      <c r="A274" s="31"/>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row>
    <row r="275" ht="15.75" customHeight="1">
      <c r="A275" s="31"/>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row>
    <row r="276" ht="15.75" customHeight="1">
      <c r="A276" s="31"/>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row>
    <row r="277" ht="15.75" customHeight="1">
      <c r="A277" s="31"/>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row>
    <row r="278" ht="15.75" customHeight="1">
      <c r="A278" s="31"/>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row>
    <row r="279" ht="15.75" customHeight="1">
      <c r="A279" s="31"/>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row>
    <row r="280" ht="15.75" customHeight="1">
      <c r="A280" s="31"/>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row>
    <row r="281" ht="15.75" customHeight="1">
      <c r="A281" s="31"/>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row>
    <row r="282" ht="15.75" customHeight="1">
      <c r="A282" s="31"/>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row>
    <row r="283" ht="15.75" customHeight="1">
      <c r="A283" s="31"/>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row>
    <row r="284" ht="15.75" customHeight="1">
      <c r="A284" s="31"/>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row>
    <row r="285" ht="15.75" customHeight="1">
      <c r="A285" s="31"/>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row>
    <row r="286" ht="15.75" customHeight="1">
      <c r="A286" s="31"/>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row>
    <row r="287" ht="15.75" customHeight="1">
      <c r="A287" s="31"/>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row>
    <row r="288" ht="15.75" customHeight="1">
      <c r="A288" s="31"/>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row>
    <row r="289" ht="15.75" customHeight="1">
      <c r="A289" s="31"/>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row>
    <row r="290" ht="15.75" customHeight="1">
      <c r="A290" s="31"/>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row>
    <row r="291" ht="15.75" customHeight="1">
      <c r="A291" s="31"/>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row>
    <row r="292" ht="15.75" customHeight="1">
      <c r="A292" s="31"/>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row>
    <row r="293" ht="15.75" customHeight="1">
      <c r="A293" s="31"/>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row>
    <row r="294" ht="15.75" customHeight="1">
      <c r="A294" s="31"/>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row>
    <row r="295" ht="15.75" customHeight="1">
      <c r="A295" s="31"/>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row>
    <row r="296" ht="15.75" customHeight="1">
      <c r="A296" s="31"/>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row>
    <row r="297" ht="15.75" customHeight="1">
      <c r="A297" s="31"/>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row>
    <row r="298" ht="15.75" customHeight="1">
      <c r="A298" s="31"/>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row>
    <row r="299" ht="15.75" customHeight="1">
      <c r="A299" s="31"/>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row>
    <row r="300" ht="15.75" customHeight="1">
      <c r="A300" s="31"/>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row>
    <row r="301" ht="15.75" customHeight="1">
      <c r="A301" s="31"/>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row>
    <row r="302" ht="15.75" customHeight="1">
      <c r="A302" s="31"/>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row>
    <row r="303" ht="15.75" customHeight="1">
      <c r="A303" s="31"/>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row>
    <row r="304" ht="15.75" customHeight="1">
      <c r="A304" s="31"/>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row>
    <row r="305" ht="15.75" customHeight="1">
      <c r="A305" s="31"/>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row>
    <row r="306" ht="15.75" customHeight="1">
      <c r="A306" s="31"/>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row>
    <row r="307" ht="15.75" customHeight="1">
      <c r="A307" s="31"/>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row>
    <row r="308" ht="15.75" customHeight="1">
      <c r="A308" s="31"/>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row>
    <row r="309" ht="15.75" customHeight="1">
      <c r="A309" s="31"/>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row>
    <row r="310" ht="15.75" customHeight="1">
      <c r="A310" s="31"/>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row>
    <row r="311" ht="15.75" customHeight="1">
      <c r="A311" s="31"/>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row>
    <row r="312" ht="15.75" customHeight="1">
      <c r="A312" s="31"/>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row>
    <row r="313" ht="15.75" customHeight="1">
      <c r="A313" s="31"/>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row>
    <row r="314" ht="15.75" customHeight="1">
      <c r="A314" s="31"/>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row>
    <row r="315" ht="15.75" customHeight="1">
      <c r="A315" s="31"/>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row>
    <row r="316" ht="15.75" customHeight="1">
      <c r="A316" s="31"/>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row>
    <row r="317" ht="15.75" customHeight="1">
      <c r="A317" s="31"/>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row>
    <row r="318" ht="15.75" customHeight="1">
      <c r="A318" s="31"/>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row>
    <row r="319" ht="15.75" customHeight="1">
      <c r="A319" s="31"/>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row>
    <row r="320" ht="15.75" customHeight="1">
      <c r="A320" s="31"/>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row>
    <row r="321" ht="15.75" customHeight="1">
      <c r="A321" s="31"/>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row>
    <row r="322" ht="15.75" customHeight="1">
      <c r="A322" s="31"/>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row>
    <row r="323" ht="15.75" customHeight="1">
      <c r="A323" s="31"/>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row>
    <row r="324" ht="15.75" customHeight="1">
      <c r="A324" s="31"/>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row>
    <row r="325" ht="15.75" customHeight="1">
      <c r="A325" s="31"/>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row>
    <row r="326" ht="15.75" customHeight="1">
      <c r="A326" s="31"/>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row>
    <row r="327" ht="15.75" customHeight="1">
      <c r="A327" s="31"/>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row>
    <row r="328" ht="15.75" customHeight="1">
      <c r="A328" s="31"/>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row>
    <row r="329" ht="15.75" customHeight="1">
      <c r="A329" s="31"/>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row>
    <row r="330" ht="15.75" customHeight="1">
      <c r="A330" s="31"/>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row>
    <row r="331" ht="15.75" customHeight="1">
      <c r="A331" s="31"/>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row>
    <row r="332" ht="15.75" customHeight="1">
      <c r="A332" s="31"/>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row>
    <row r="333" ht="15.75" customHeight="1">
      <c r="A333" s="31"/>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row>
    <row r="334" ht="15.75" customHeight="1">
      <c r="A334" s="31"/>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row>
    <row r="335" ht="15.75" customHeight="1">
      <c r="A335" s="31"/>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row>
    <row r="336" ht="15.75" customHeight="1">
      <c r="A336" s="31"/>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row>
    <row r="337" ht="15.75" customHeight="1">
      <c r="A337" s="31"/>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row>
    <row r="338" ht="15.75" customHeight="1">
      <c r="A338" s="31"/>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row>
    <row r="339" ht="15.75" customHeight="1">
      <c r="A339" s="31"/>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row>
    <row r="340" ht="15.75" customHeight="1">
      <c r="A340" s="31"/>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row>
    <row r="341" ht="15.75" customHeight="1">
      <c r="A341" s="31"/>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row>
    <row r="342" ht="15.75" customHeight="1">
      <c r="A342" s="31"/>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row>
    <row r="343" ht="15.75" customHeight="1">
      <c r="A343" s="31"/>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row>
    <row r="344" ht="15.75" customHeight="1">
      <c r="A344" s="31"/>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row>
    <row r="345" ht="15.75" customHeight="1">
      <c r="A345" s="31"/>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row>
    <row r="346" ht="15.75" customHeight="1">
      <c r="A346" s="31"/>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row>
    <row r="347" ht="15.75" customHeight="1">
      <c r="A347" s="31"/>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row>
    <row r="348" ht="15.75" customHeight="1">
      <c r="A348" s="31"/>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row>
    <row r="349" ht="15.75" customHeight="1">
      <c r="A349" s="31"/>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row>
    <row r="350" ht="15.75" customHeight="1">
      <c r="A350" s="31"/>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row>
    <row r="351" ht="15.75" customHeight="1">
      <c r="A351" s="31"/>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row>
    <row r="352" ht="15.75" customHeight="1">
      <c r="A352" s="31"/>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row>
    <row r="353" ht="15.75" customHeight="1">
      <c r="A353" s="31"/>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row>
    <row r="354" ht="15.75" customHeight="1">
      <c r="A354" s="31"/>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row>
    <row r="355" ht="15.75" customHeight="1">
      <c r="A355" s="31"/>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row>
    <row r="356" ht="15.75" customHeight="1">
      <c r="A356" s="31"/>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row>
    <row r="357" ht="15.75" customHeight="1">
      <c r="A357" s="31"/>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row>
    <row r="358" ht="15.75" customHeight="1">
      <c r="A358" s="31"/>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row>
    <row r="359" ht="15.75" customHeight="1">
      <c r="A359" s="31"/>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row>
    <row r="360" ht="15.75" customHeight="1">
      <c r="A360" s="31"/>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row>
    <row r="361" ht="15.75" customHeight="1">
      <c r="A361" s="31"/>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row>
    <row r="362" ht="15.75" customHeight="1">
      <c r="A362" s="31"/>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row>
    <row r="363" ht="15.75" customHeight="1">
      <c r="A363" s="31"/>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row>
    <row r="364" ht="15.75" customHeight="1">
      <c r="A364" s="31"/>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row>
    <row r="365" ht="15.75" customHeight="1">
      <c r="A365" s="31"/>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row>
    <row r="366" ht="15.75" customHeight="1">
      <c r="A366" s="31"/>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row>
    <row r="367" ht="15.75" customHeight="1">
      <c r="A367" s="31"/>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row>
    <row r="368" ht="15.75" customHeight="1">
      <c r="A368" s="31"/>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row>
    <row r="369" ht="15.75" customHeight="1">
      <c r="A369" s="31"/>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row>
    <row r="370" ht="15.75" customHeight="1">
      <c r="A370" s="31"/>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row>
    <row r="371" ht="15.75" customHeight="1">
      <c r="A371" s="31"/>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row>
    <row r="372" ht="15.75" customHeight="1">
      <c r="A372" s="31"/>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row>
    <row r="373" ht="15.75" customHeight="1">
      <c r="A373" s="31"/>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row>
    <row r="374" ht="15.75" customHeight="1">
      <c r="A374" s="31"/>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row>
    <row r="375" ht="15.75" customHeight="1">
      <c r="A375" s="31"/>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row>
    <row r="376" ht="15.75" customHeight="1">
      <c r="A376" s="31"/>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row>
    <row r="377" ht="15.75" customHeight="1">
      <c r="A377" s="31"/>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row>
    <row r="378" ht="15.75" customHeight="1">
      <c r="A378" s="31"/>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row>
    <row r="379" ht="15.75" customHeight="1">
      <c r="A379" s="31"/>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row>
    <row r="380" ht="15.75" customHeight="1">
      <c r="A380" s="31"/>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row>
    <row r="381" ht="15.75" customHeight="1">
      <c r="A381" s="31"/>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row>
    <row r="382" ht="15.75" customHeight="1">
      <c r="A382" s="31"/>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row>
    <row r="383" ht="15.75" customHeight="1">
      <c r="A383" s="31"/>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row>
    <row r="384" ht="15.75" customHeight="1">
      <c r="A384" s="31"/>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row>
    <row r="385" ht="15.75" customHeight="1">
      <c r="A385" s="31"/>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row>
    <row r="386" ht="15.75" customHeight="1">
      <c r="A386" s="31"/>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row>
    <row r="387" ht="15.75" customHeight="1">
      <c r="A387" s="31"/>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row>
    <row r="388" ht="15.75" customHeight="1">
      <c r="A388" s="31"/>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row>
    <row r="389" ht="15.75" customHeight="1">
      <c r="A389" s="31"/>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row>
    <row r="390" ht="15.75" customHeight="1">
      <c r="A390" s="31"/>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row>
    <row r="391" ht="15.75" customHeight="1">
      <c r="A391" s="31"/>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row>
    <row r="392" ht="15.75" customHeight="1">
      <c r="A392" s="31"/>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row>
    <row r="393" ht="15.75" customHeight="1">
      <c r="A393" s="31"/>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row>
    <row r="394" ht="15.75" customHeight="1">
      <c r="A394" s="31"/>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row>
    <row r="395" ht="15.75" customHeight="1">
      <c r="A395" s="31"/>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row>
    <row r="396" ht="15.75" customHeight="1">
      <c r="A396" s="31"/>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row>
    <row r="397" ht="15.75" customHeight="1">
      <c r="A397" s="31"/>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row>
    <row r="398" ht="15.75" customHeight="1">
      <c r="A398" s="31"/>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row>
    <row r="399" ht="15.75" customHeight="1">
      <c r="A399" s="31"/>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row>
    <row r="400" ht="15.75" customHeight="1">
      <c r="A400" s="31"/>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row>
    <row r="401" ht="15.75" customHeight="1">
      <c r="A401" s="31"/>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row>
    <row r="402" ht="15.75" customHeight="1">
      <c r="A402" s="31"/>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row>
    <row r="403" ht="15.75" customHeight="1">
      <c r="A403" s="31"/>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row>
    <row r="404" ht="15.75" customHeight="1">
      <c r="A404" s="31"/>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row>
    <row r="405" ht="15.75" customHeight="1">
      <c r="A405" s="31"/>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row>
    <row r="406" ht="15.75" customHeight="1">
      <c r="A406" s="31"/>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row>
    <row r="407" ht="15.75" customHeight="1">
      <c r="A407" s="31"/>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row>
    <row r="408" ht="15.75" customHeight="1">
      <c r="A408" s="31"/>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row>
    <row r="409" ht="15.75" customHeight="1">
      <c r="A409" s="31"/>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row>
    <row r="410" ht="15.75" customHeight="1">
      <c r="A410" s="31"/>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row>
    <row r="411" ht="15.75" customHeight="1">
      <c r="A411" s="31"/>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row>
    <row r="412" ht="15.75" customHeight="1">
      <c r="A412" s="31"/>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row>
    <row r="413" ht="15.75" customHeight="1">
      <c r="A413" s="31"/>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row>
    <row r="414" ht="15.75" customHeight="1">
      <c r="A414" s="31"/>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row>
    <row r="415" ht="15.75" customHeight="1">
      <c r="A415" s="31"/>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row>
    <row r="416" ht="15.75" customHeight="1">
      <c r="A416" s="31"/>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row>
    <row r="417" ht="15.75" customHeight="1">
      <c r="A417" s="31"/>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row>
    <row r="418" ht="15.75" customHeight="1">
      <c r="A418" s="31"/>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row>
    <row r="419" ht="15.75" customHeight="1">
      <c r="A419" s="31"/>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row>
    <row r="420" ht="15.75" customHeight="1">
      <c r="A420" s="31"/>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row>
    <row r="421" ht="15.75" customHeight="1">
      <c r="A421" s="31"/>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row>
    <row r="422" ht="15.75" customHeight="1">
      <c r="A422" s="31"/>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row>
    <row r="423" ht="15.75" customHeight="1">
      <c r="A423" s="31"/>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row>
    <row r="424" ht="15.75" customHeight="1">
      <c r="A424" s="31"/>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row>
    <row r="425" ht="15.75" customHeight="1">
      <c r="A425" s="31"/>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row>
    <row r="426" ht="15.75" customHeight="1">
      <c r="A426" s="31"/>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row>
    <row r="427" ht="15.75" customHeight="1">
      <c r="A427" s="31"/>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row>
    <row r="428" ht="15.75" customHeight="1">
      <c r="A428" s="31"/>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row>
    <row r="429" ht="15.75" customHeight="1">
      <c r="A429" s="31"/>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row>
    <row r="430" ht="15.75" customHeight="1">
      <c r="A430" s="31"/>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row>
    <row r="431" ht="15.75" customHeight="1">
      <c r="A431" s="31"/>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row>
    <row r="432" ht="15.75" customHeight="1">
      <c r="A432" s="31"/>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row>
    <row r="433" ht="15.75" customHeight="1">
      <c r="A433" s="31"/>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row>
    <row r="434" ht="15.75" customHeight="1">
      <c r="A434" s="31"/>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row>
    <row r="435" ht="15.75" customHeight="1">
      <c r="A435" s="31"/>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row>
    <row r="436" ht="15.75" customHeight="1">
      <c r="A436" s="31"/>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row>
    <row r="437" ht="15.75" customHeight="1">
      <c r="A437" s="31"/>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row>
    <row r="438" ht="15.75" customHeight="1">
      <c r="A438" s="31"/>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row>
    <row r="439" ht="15.75" customHeight="1">
      <c r="A439" s="31"/>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row>
    <row r="440" ht="15.75" customHeight="1">
      <c r="A440" s="31"/>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row>
    <row r="441" ht="15.75" customHeight="1">
      <c r="A441" s="31"/>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row>
    <row r="442" ht="15.75" customHeight="1">
      <c r="A442" s="31"/>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row>
    <row r="443" ht="15.75" customHeight="1">
      <c r="A443" s="31"/>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row>
    <row r="444" ht="15.75" customHeight="1">
      <c r="A444" s="31"/>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row>
    <row r="445" ht="15.75" customHeight="1">
      <c r="A445" s="31"/>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row>
    <row r="446" ht="15.75" customHeight="1">
      <c r="A446" s="31"/>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row>
    <row r="447" ht="15.75" customHeight="1">
      <c r="A447" s="31"/>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row>
    <row r="448" ht="15.75" customHeight="1">
      <c r="A448" s="31"/>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row>
    <row r="449" ht="15.75" customHeight="1">
      <c r="A449" s="31"/>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row>
    <row r="450" ht="15.75" customHeight="1">
      <c r="A450" s="31"/>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row>
    <row r="451" ht="15.75" customHeight="1">
      <c r="A451" s="31"/>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row>
    <row r="452" ht="15.75" customHeight="1">
      <c r="A452" s="31"/>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row>
    <row r="453" ht="15.75" customHeight="1">
      <c r="A453" s="31"/>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row>
    <row r="454" ht="15.75" customHeight="1">
      <c r="A454" s="31"/>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row>
    <row r="455" ht="15.75" customHeight="1">
      <c r="A455" s="31"/>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row>
    <row r="456" ht="15.75" customHeight="1">
      <c r="A456" s="31"/>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row>
    <row r="457" ht="15.75" customHeight="1">
      <c r="A457" s="31"/>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row>
    <row r="458" ht="15.75" customHeight="1">
      <c r="A458" s="31"/>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row>
    <row r="459" ht="15.75" customHeight="1">
      <c r="A459" s="31"/>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row>
    <row r="460" ht="15.75" customHeight="1">
      <c r="A460" s="31"/>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row>
    <row r="461" ht="15.75" customHeight="1">
      <c r="A461" s="31"/>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row>
    <row r="462" ht="15.75" customHeight="1">
      <c r="A462" s="31"/>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row>
    <row r="463" ht="15.75" customHeight="1">
      <c r="A463" s="31"/>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row>
    <row r="464" ht="15.75" customHeight="1">
      <c r="A464" s="31"/>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row>
    <row r="465" ht="15.75" customHeight="1">
      <c r="A465" s="31"/>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row>
    <row r="466" ht="15.75" customHeight="1">
      <c r="A466" s="31"/>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row>
    <row r="467" ht="15.75" customHeight="1">
      <c r="A467" s="31"/>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row>
    <row r="468" ht="15.75" customHeight="1">
      <c r="A468" s="31"/>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row>
    <row r="469" ht="15.75" customHeight="1">
      <c r="A469" s="31"/>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row>
    <row r="470" ht="15.75" customHeight="1">
      <c r="A470" s="31"/>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row>
    <row r="471" ht="15.75" customHeight="1">
      <c r="A471" s="31"/>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row>
    <row r="472" ht="15.75" customHeight="1">
      <c r="A472" s="31"/>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row>
    <row r="473" ht="15.75" customHeight="1">
      <c r="A473" s="31"/>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row>
    <row r="474" ht="15.75" customHeight="1">
      <c r="A474" s="31"/>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row>
    <row r="475" ht="15.75" customHeight="1">
      <c r="A475" s="31"/>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row>
    <row r="476" ht="15.75" customHeight="1">
      <c r="A476" s="31"/>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row>
    <row r="477" ht="15.75" customHeight="1">
      <c r="A477" s="31"/>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row>
    <row r="478" ht="15.75" customHeight="1">
      <c r="A478" s="31"/>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row>
    <row r="479" ht="15.75" customHeight="1">
      <c r="A479" s="31"/>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row>
    <row r="480" ht="15.75" customHeight="1">
      <c r="A480" s="31"/>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row>
    <row r="481" ht="15.75" customHeight="1">
      <c r="A481" s="31"/>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row>
    <row r="482" ht="15.75" customHeight="1">
      <c r="A482" s="31"/>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row>
    <row r="483" ht="15.75" customHeight="1">
      <c r="A483" s="31"/>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row>
    <row r="484" ht="15.75" customHeight="1">
      <c r="A484" s="31"/>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row>
    <row r="485" ht="15.75" customHeight="1">
      <c r="A485" s="31"/>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row>
    <row r="486" ht="15.75" customHeight="1">
      <c r="A486" s="31"/>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row>
    <row r="487" ht="15.75" customHeight="1">
      <c r="A487" s="31"/>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row>
    <row r="488" ht="15.75" customHeight="1">
      <c r="A488" s="31"/>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row>
    <row r="489" ht="15.75" customHeight="1">
      <c r="A489" s="31"/>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row>
    <row r="490" ht="15.75" customHeight="1">
      <c r="A490" s="31"/>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row>
    <row r="491" ht="15.75" customHeight="1">
      <c r="A491" s="31"/>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row>
    <row r="492" ht="15.75" customHeight="1">
      <c r="A492" s="31"/>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row>
    <row r="493" ht="15.75" customHeight="1">
      <c r="A493" s="31"/>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row>
    <row r="494" ht="15.75" customHeight="1">
      <c r="A494" s="31"/>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row>
    <row r="495" ht="15.75" customHeight="1">
      <c r="A495" s="31"/>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row>
    <row r="496" ht="15.75" customHeight="1">
      <c r="A496" s="31"/>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row>
    <row r="497" ht="15.75" customHeight="1">
      <c r="A497" s="31"/>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row>
    <row r="498" ht="15.75" customHeight="1">
      <c r="A498" s="31"/>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row>
    <row r="499" ht="15.75" customHeight="1">
      <c r="A499" s="31"/>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row>
    <row r="500" ht="15.75" customHeight="1">
      <c r="A500" s="31"/>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row>
    <row r="501" ht="15.75" customHeight="1">
      <c r="A501" s="31"/>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row>
    <row r="502" ht="15.75" customHeight="1">
      <c r="A502" s="31"/>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row>
    <row r="503" ht="15.75" customHeight="1">
      <c r="A503" s="31"/>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row>
    <row r="504" ht="15.75" customHeight="1">
      <c r="A504" s="31"/>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row>
    <row r="505" ht="15.75" customHeight="1">
      <c r="A505" s="31"/>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row>
    <row r="506" ht="15.75" customHeight="1">
      <c r="A506" s="31"/>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row>
    <row r="507" ht="15.75" customHeight="1">
      <c r="A507" s="31"/>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row>
    <row r="508" ht="15.75" customHeight="1">
      <c r="A508" s="31"/>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row>
    <row r="509" ht="15.75" customHeight="1">
      <c r="A509" s="31"/>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row>
    <row r="510" ht="15.75" customHeight="1">
      <c r="A510" s="31"/>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row>
    <row r="511" ht="15.75" customHeight="1">
      <c r="A511" s="31"/>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row>
    <row r="512" ht="15.75" customHeight="1">
      <c r="A512" s="31"/>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row>
    <row r="513" ht="15.75" customHeight="1">
      <c r="A513" s="31"/>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row>
    <row r="514" ht="15.75" customHeight="1">
      <c r="A514" s="31"/>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row>
    <row r="515" ht="15.75" customHeight="1">
      <c r="A515" s="31"/>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row>
    <row r="516" ht="15.75" customHeight="1">
      <c r="A516" s="31"/>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row>
    <row r="517" ht="15.75" customHeight="1">
      <c r="A517" s="31"/>
      <c r="B517" s="31"/>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row>
    <row r="518" ht="15.75" customHeight="1">
      <c r="A518" s="31"/>
      <c r="B518" s="31"/>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row>
    <row r="519" ht="15.75" customHeight="1">
      <c r="A519" s="31"/>
      <c r="B519" s="31"/>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row>
    <row r="520" ht="15.75" customHeight="1">
      <c r="A520" s="31"/>
      <c r="B520" s="31"/>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row>
    <row r="521" ht="15.75" customHeight="1">
      <c r="A521" s="31"/>
      <c r="B521" s="31"/>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row>
    <row r="522" ht="15.75" customHeight="1">
      <c r="A522" s="31"/>
      <c r="B522" s="31"/>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row>
    <row r="523" ht="15.75" customHeight="1">
      <c r="A523" s="31"/>
      <c r="B523" s="31"/>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row>
    <row r="524" ht="15.75" customHeight="1">
      <c r="A524" s="31"/>
      <c r="B524" s="31"/>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row>
    <row r="525" ht="15.75" customHeight="1">
      <c r="A525" s="31"/>
      <c r="B525" s="31"/>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row>
    <row r="526" ht="15.75" customHeight="1">
      <c r="A526" s="31"/>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row>
    <row r="527" ht="15.75" customHeight="1">
      <c r="A527" s="31"/>
      <c r="B527" s="31"/>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row>
    <row r="528" ht="15.75" customHeight="1">
      <c r="A528" s="31"/>
      <c r="B528" s="31"/>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row>
    <row r="529" ht="15.75" customHeight="1">
      <c r="A529" s="31"/>
      <c r="B529" s="31"/>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row>
    <row r="530" ht="15.75" customHeight="1">
      <c r="A530" s="31"/>
      <c r="B530" s="31"/>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row>
    <row r="531" ht="15.75" customHeight="1">
      <c r="A531" s="31"/>
      <c r="B531" s="31"/>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row>
    <row r="532" ht="15.75" customHeight="1">
      <c r="A532" s="31"/>
      <c r="B532" s="31"/>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row>
    <row r="533" ht="15.75" customHeight="1">
      <c r="A533" s="31"/>
      <c r="B533" s="31"/>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row>
    <row r="534" ht="15.75" customHeight="1">
      <c r="A534" s="31"/>
      <c r="B534" s="31"/>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row>
    <row r="535" ht="15.75" customHeight="1">
      <c r="A535" s="31"/>
      <c r="B535" s="31"/>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row>
    <row r="536" ht="15.75" customHeight="1">
      <c r="A536" s="31"/>
      <c r="B536" s="31"/>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row>
    <row r="537" ht="15.75" customHeight="1">
      <c r="A537" s="31"/>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row>
    <row r="538" ht="15.75" customHeight="1">
      <c r="A538" s="31"/>
      <c r="B538" s="31"/>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row>
    <row r="539" ht="15.75" customHeight="1">
      <c r="A539" s="31"/>
      <c r="B539" s="31"/>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row>
    <row r="540" ht="15.75" customHeight="1">
      <c r="A540" s="31"/>
      <c r="B540" s="31"/>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row>
    <row r="541" ht="15.75" customHeight="1">
      <c r="A541" s="31"/>
      <c r="B541" s="31"/>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row>
    <row r="542" ht="15.75" customHeight="1">
      <c r="A542" s="31"/>
      <c r="B542" s="31"/>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row>
    <row r="543" ht="15.75" customHeight="1">
      <c r="A543" s="31"/>
      <c r="B543" s="31"/>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row>
    <row r="544" ht="15.75" customHeight="1">
      <c r="A544" s="31"/>
      <c r="B544" s="31"/>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row>
    <row r="545" ht="15.75" customHeight="1">
      <c r="A545" s="31"/>
      <c r="B545" s="31"/>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row>
    <row r="546" ht="15.75" customHeight="1">
      <c r="A546" s="31"/>
      <c r="B546" s="31"/>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row>
    <row r="547" ht="15.75" customHeight="1">
      <c r="A547" s="31"/>
      <c r="B547" s="31"/>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row>
    <row r="548" ht="15.75" customHeight="1">
      <c r="A548" s="31"/>
      <c r="B548" s="31"/>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row>
    <row r="549" ht="15.75" customHeight="1">
      <c r="A549" s="31"/>
      <c r="B549" s="31"/>
      <c r="C549" s="31"/>
      <c r="D549" s="31"/>
      <c r="E549" s="31"/>
      <c r="F549" s="31"/>
      <c r="G549" s="31"/>
      <c r="H549" s="31"/>
      <c r="I549" s="31"/>
      <c r="J549" s="31"/>
      <c r="K549" s="31"/>
      <c r="L549" s="31"/>
      <c r="M549" s="31"/>
      <c r="N549" s="31"/>
      <c r="O549" s="31"/>
      <c r="P549" s="31"/>
      <c r="Q549" s="31"/>
      <c r="R549" s="31"/>
      <c r="S549" s="31"/>
      <c r="T549" s="31"/>
      <c r="U549" s="31"/>
      <c r="V549" s="31"/>
      <c r="W549" s="31"/>
      <c r="X549" s="31"/>
      <c r="Y549" s="31"/>
      <c r="Z549" s="31"/>
    </row>
    <row r="550" ht="15.75" customHeight="1">
      <c r="A550" s="31"/>
      <c r="B550" s="31"/>
      <c r="C550" s="31"/>
      <c r="D550" s="31"/>
      <c r="E550" s="31"/>
      <c r="F550" s="31"/>
      <c r="G550" s="31"/>
      <c r="H550" s="31"/>
      <c r="I550" s="31"/>
      <c r="J550" s="31"/>
      <c r="K550" s="31"/>
      <c r="L550" s="31"/>
      <c r="M550" s="31"/>
      <c r="N550" s="31"/>
      <c r="O550" s="31"/>
      <c r="P550" s="31"/>
      <c r="Q550" s="31"/>
      <c r="R550" s="31"/>
      <c r="S550" s="31"/>
      <c r="T550" s="31"/>
      <c r="U550" s="31"/>
      <c r="V550" s="31"/>
      <c r="W550" s="31"/>
      <c r="X550" s="31"/>
      <c r="Y550" s="31"/>
      <c r="Z550" s="31"/>
    </row>
    <row r="551" ht="15.75" customHeight="1">
      <c r="A551" s="31"/>
      <c r="B551" s="31"/>
      <c r="C551" s="31"/>
      <c r="D551" s="31"/>
      <c r="E551" s="31"/>
      <c r="F551" s="31"/>
      <c r="G551" s="31"/>
      <c r="H551" s="31"/>
      <c r="I551" s="31"/>
      <c r="J551" s="31"/>
      <c r="K551" s="31"/>
      <c r="L551" s="31"/>
      <c r="M551" s="31"/>
      <c r="N551" s="31"/>
      <c r="O551" s="31"/>
      <c r="P551" s="31"/>
      <c r="Q551" s="31"/>
      <c r="R551" s="31"/>
      <c r="S551" s="31"/>
      <c r="T551" s="31"/>
      <c r="U551" s="31"/>
      <c r="V551" s="31"/>
      <c r="W551" s="31"/>
      <c r="X551" s="31"/>
      <c r="Y551" s="31"/>
      <c r="Z551" s="31"/>
    </row>
    <row r="552" ht="15.75" customHeight="1">
      <c r="A552" s="31"/>
      <c r="B552" s="31"/>
      <c r="C552" s="31"/>
      <c r="D552" s="31"/>
      <c r="E552" s="31"/>
      <c r="F552" s="31"/>
      <c r="G552" s="31"/>
      <c r="H552" s="31"/>
      <c r="I552" s="31"/>
      <c r="J552" s="31"/>
      <c r="K552" s="31"/>
      <c r="L552" s="31"/>
      <c r="M552" s="31"/>
      <c r="N552" s="31"/>
      <c r="O552" s="31"/>
      <c r="P552" s="31"/>
      <c r="Q552" s="31"/>
      <c r="R552" s="31"/>
      <c r="S552" s="31"/>
      <c r="T552" s="31"/>
      <c r="U552" s="31"/>
      <c r="V552" s="31"/>
      <c r="W552" s="31"/>
      <c r="X552" s="31"/>
      <c r="Y552" s="31"/>
      <c r="Z552" s="31"/>
    </row>
    <row r="553" ht="15.75" customHeight="1">
      <c r="A553" s="31"/>
      <c r="B553" s="31"/>
      <c r="C553" s="31"/>
      <c r="D553" s="31"/>
      <c r="E553" s="31"/>
      <c r="F553" s="31"/>
      <c r="G553" s="31"/>
      <c r="H553" s="31"/>
      <c r="I553" s="31"/>
      <c r="J553" s="31"/>
      <c r="K553" s="31"/>
      <c r="L553" s="31"/>
      <c r="M553" s="31"/>
      <c r="N553" s="31"/>
      <c r="O553" s="31"/>
      <c r="P553" s="31"/>
      <c r="Q553" s="31"/>
      <c r="R553" s="31"/>
      <c r="S553" s="31"/>
      <c r="T553" s="31"/>
      <c r="U553" s="31"/>
      <c r="V553" s="31"/>
      <c r="W553" s="31"/>
      <c r="X553" s="31"/>
      <c r="Y553" s="31"/>
      <c r="Z553" s="31"/>
    </row>
    <row r="554" ht="15.75" customHeight="1">
      <c r="A554" s="31"/>
      <c r="B554" s="31"/>
      <c r="C554" s="31"/>
      <c r="D554" s="31"/>
      <c r="E554" s="31"/>
      <c r="F554" s="31"/>
      <c r="G554" s="31"/>
      <c r="H554" s="31"/>
      <c r="I554" s="31"/>
      <c r="J554" s="31"/>
      <c r="K554" s="31"/>
      <c r="L554" s="31"/>
      <c r="M554" s="31"/>
      <c r="N554" s="31"/>
      <c r="O554" s="31"/>
      <c r="P554" s="31"/>
      <c r="Q554" s="31"/>
      <c r="R554" s="31"/>
      <c r="S554" s="31"/>
      <c r="T554" s="31"/>
      <c r="U554" s="31"/>
      <c r="V554" s="31"/>
      <c r="W554" s="31"/>
      <c r="X554" s="31"/>
      <c r="Y554" s="31"/>
      <c r="Z554" s="31"/>
    </row>
    <row r="555" ht="15.75" customHeight="1">
      <c r="A555" s="31"/>
      <c r="B555" s="31"/>
      <c r="C555" s="31"/>
      <c r="D555" s="31"/>
      <c r="E555" s="31"/>
      <c r="F555" s="31"/>
      <c r="G555" s="31"/>
      <c r="H555" s="31"/>
      <c r="I555" s="31"/>
      <c r="J555" s="31"/>
      <c r="K555" s="31"/>
      <c r="L555" s="31"/>
      <c r="M555" s="31"/>
      <c r="N555" s="31"/>
      <c r="O555" s="31"/>
      <c r="P555" s="31"/>
      <c r="Q555" s="31"/>
      <c r="R555" s="31"/>
      <c r="S555" s="31"/>
      <c r="T555" s="31"/>
      <c r="U555" s="31"/>
      <c r="V555" s="31"/>
      <c r="W555" s="31"/>
      <c r="X555" s="31"/>
      <c r="Y555" s="31"/>
      <c r="Z555" s="31"/>
    </row>
    <row r="556" ht="15.75" customHeight="1">
      <c r="A556" s="31"/>
      <c r="B556" s="31"/>
      <c r="C556" s="31"/>
      <c r="D556" s="31"/>
      <c r="E556" s="31"/>
      <c r="F556" s="31"/>
      <c r="G556" s="31"/>
      <c r="H556" s="31"/>
      <c r="I556" s="31"/>
      <c r="J556" s="31"/>
      <c r="K556" s="31"/>
      <c r="L556" s="31"/>
      <c r="M556" s="31"/>
      <c r="N556" s="31"/>
      <c r="O556" s="31"/>
      <c r="P556" s="31"/>
      <c r="Q556" s="31"/>
      <c r="R556" s="31"/>
      <c r="S556" s="31"/>
      <c r="T556" s="31"/>
      <c r="U556" s="31"/>
      <c r="V556" s="31"/>
      <c r="W556" s="31"/>
      <c r="X556" s="31"/>
      <c r="Y556" s="31"/>
      <c r="Z556" s="31"/>
    </row>
    <row r="557" ht="15.75" customHeight="1">
      <c r="A557" s="31"/>
      <c r="B557" s="31"/>
      <c r="C557" s="31"/>
      <c r="D557" s="31"/>
      <c r="E557" s="31"/>
      <c r="F557" s="31"/>
      <c r="G557" s="31"/>
      <c r="H557" s="31"/>
      <c r="I557" s="31"/>
      <c r="J557" s="31"/>
      <c r="K557" s="31"/>
      <c r="L557" s="31"/>
      <c r="M557" s="31"/>
      <c r="N557" s="31"/>
      <c r="O557" s="31"/>
      <c r="P557" s="31"/>
      <c r="Q557" s="31"/>
      <c r="R557" s="31"/>
      <c r="S557" s="31"/>
      <c r="T557" s="31"/>
      <c r="U557" s="31"/>
      <c r="V557" s="31"/>
      <c r="W557" s="31"/>
      <c r="X557" s="31"/>
      <c r="Y557" s="31"/>
      <c r="Z557" s="31"/>
    </row>
    <row r="558" ht="15.75" customHeight="1">
      <c r="A558" s="31"/>
      <c r="B558" s="31"/>
      <c r="C558" s="31"/>
      <c r="D558" s="31"/>
      <c r="E558" s="31"/>
      <c r="F558" s="31"/>
      <c r="G558" s="31"/>
      <c r="H558" s="31"/>
      <c r="I558" s="31"/>
      <c r="J558" s="31"/>
      <c r="K558" s="31"/>
      <c r="L558" s="31"/>
      <c r="M558" s="31"/>
      <c r="N558" s="31"/>
      <c r="O558" s="31"/>
      <c r="P558" s="31"/>
      <c r="Q558" s="31"/>
      <c r="R558" s="31"/>
      <c r="S558" s="31"/>
      <c r="T558" s="31"/>
      <c r="U558" s="31"/>
      <c r="V558" s="31"/>
      <c r="W558" s="31"/>
      <c r="X558" s="31"/>
      <c r="Y558" s="31"/>
      <c r="Z558" s="31"/>
    </row>
    <row r="559" ht="15.75" customHeight="1">
      <c r="A559" s="31"/>
      <c r="B559" s="31"/>
      <c r="C559" s="31"/>
      <c r="D559" s="31"/>
      <c r="E559" s="31"/>
      <c r="F559" s="31"/>
      <c r="G559" s="31"/>
      <c r="H559" s="31"/>
      <c r="I559" s="31"/>
      <c r="J559" s="31"/>
      <c r="K559" s="31"/>
      <c r="L559" s="31"/>
      <c r="M559" s="31"/>
      <c r="N559" s="31"/>
      <c r="O559" s="31"/>
      <c r="P559" s="31"/>
      <c r="Q559" s="31"/>
      <c r="R559" s="31"/>
      <c r="S559" s="31"/>
      <c r="T559" s="31"/>
      <c r="U559" s="31"/>
      <c r="V559" s="31"/>
      <c r="W559" s="31"/>
      <c r="X559" s="31"/>
      <c r="Y559" s="31"/>
      <c r="Z559" s="31"/>
    </row>
    <row r="560" ht="15.75" customHeight="1">
      <c r="A560" s="31"/>
      <c r="B560" s="31"/>
      <c r="C560" s="31"/>
      <c r="D560" s="31"/>
      <c r="E560" s="31"/>
      <c r="F560" s="31"/>
      <c r="G560" s="31"/>
      <c r="H560" s="31"/>
      <c r="I560" s="31"/>
      <c r="J560" s="31"/>
      <c r="K560" s="31"/>
      <c r="L560" s="31"/>
      <c r="M560" s="31"/>
      <c r="N560" s="31"/>
      <c r="O560" s="31"/>
      <c r="P560" s="31"/>
      <c r="Q560" s="31"/>
      <c r="R560" s="31"/>
      <c r="S560" s="31"/>
      <c r="T560" s="31"/>
      <c r="U560" s="31"/>
      <c r="V560" s="31"/>
      <c r="W560" s="31"/>
      <c r="X560" s="31"/>
      <c r="Y560" s="31"/>
      <c r="Z560" s="31"/>
    </row>
    <row r="561" ht="15.75" customHeight="1">
      <c r="A561" s="31"/>
      <c r="B561" s="31"/>
      <c r="C561" s="31"/>
      <c r="D561" s="31"/>
      <c r="E561" s="31"/>
      <c r="F561" s="31"/>
      <c r="G561" s="31"/>
      <c r="H561" s="31"/>
      <c r="I561" s="31"/>
      <c r="J561" s="31"/>
      <c r="K561" s="31"/>
      <c r="L561" s="31"/>
      <c r="M561" s="31"/>
      <c r="N561" s="31"/>
      <c r="O561" s="31"/>
      <c r="P561" s="31"/>
      <c r="Q561" s="31"/>
      <c r="R561" s="31"/>
      <c r="S561" s="31"/>
      <c r="T561" s="31"/>
      <c r="U561" s="31"/>
      <c r="V561" s="31"/>
      <c r="W561" s="31"/>
      <c r="X561" s="31"/>
      <c r="Y561" s="31"/>
      <c r="Z561" s="31"/>
    </row>
    <row r="562" ht="15.75" customHeight="1">
      <c r="A562" s="31"/>
      <c r="B562" s="31"/>
      <c r="C562" s="31"/>
      <c r="D562" s="31"/>
      <c r="E562" s="31"/>
      <c r="F562" s="31"/>
      <c r="G562" s="31"/>
      <c r="H562" s="31"/>
      <c r="I562" s="31"/>
      <c r="J562" s="31"/>
      <c r="K562" s="31"/>
      <c r="L562" s="31"/>
      <c r="M562" s="31"/>
      <c r="N562" s="31"/>
      <c r="O562" s="31"/>
      <c r="P562" s="31"/>
      <c r="Q562" s="31"/>
      <c r="R562" s="31"/>
      <c r="S562" s="31"/>
      <c r="T562" s="31"/>
      <c r="U562" s="31"/>
      <c r="V562" s="31"/>
      <c r="W562" s="31"/>
      <c r="X562" s="31"/>
      <c r="Y562" s="31"/>
      <c r="Z562" s="31"/>
    </row>
    <row r="563" ht="15.75" customHeight="1">
      <c r="A563" s="31"/>
      <c r="B563" s="31"/>
      <c r="C563" s="31"/>
      <c r="D563" s="31"/>
      <c r="E563" s="31"/>
      <c r="F563" s="31"/>
      <c r="G563" s="31"/>
      <c r="H563" s="31"/>
      <c r="I563" s="31"/>
      <c r="J563" s="31"/>
      <c r="K563" s="31"/>
      <c r="L563" s="31"/>
      <c r="M563" s="31"/>
      <c r="N563" s="31"/>
      <c r="O563" s="31"/>
      <c r="P563" s="31"/>
      <c r="Q563" s="31"/>
      <c r="R563" s="31"/>
      <c r="S563" s="31"/>
      <c r="T563" s="31"/>
      <c r="U563" s="31"/>
      <c r="V563" s="31"/>
      <c r="W563" s="31"/>
      <c r="X563" s="31"/>
      <c r="Y563" s="31"/>
      <c r="Z563" s="31"/>
    </row>
    <row r="564" ht="15.75" customHeight="1">
      <c r="A564" s="31"/>
      <c r="B564" s="31"/>
      <c r="C564" s="31"/>
      <c r="D564" s="31"/>
      <c r="E564" s="31"/>
      <c r="F564" s="31"/>
      <c r="G564" s="31"/>
      <c r="H564" s="31"/>
      <c r="I564" s="31"/>
      <c r="J564" s="31"/>
      <c r="K564" s="31"/>
      <c r="L564" s="31"/>
      <c r="M564" s="31"/>
      <c r="N564" s="31"/>
      <c r="O564" s="31"/>
      <c r="P564" s="31"/>
      <c r="Q564" s="31"/>
      <c r="R564" s="31"/>
      <c r="S564" s="31"/>
      <c r="T564" s="31"/>
      <c r="U564" s="31"/>
      <c r="V564" s="31"/>
      <c r="W564" s="31"/>
      <c r="X564" s="31"/>
      <c r="Y564" s="31"/>
      <c r="Z564" s="31"/>
    </row>
    <row r="565" ht="15.75" customHeight="1">
      <c r="A565" s="31"/>
      <c r="B565" s="31"/>
      <c r="C565" s="31"/>
      <c r="D565" s="31"/>
      <c r="E565" s="31"/>
      <c r="F565" s="31"/>
      <c r="G565" s="31"/>
      <c r="H565" s="31"/>
      <c r="I565" s="31"/>
      <c r="J565" s="31"/>
      <c r="K565" s="31"/>
      <c r="L565" s="31"/>
      <c r="M565" s="31"/>
      <c r="N565" s="31"/>
      <c r="O565" s="31"/>
      <c r="P565" s="31"/>
      <c r="Q565" s="31"/>
      <c r="R565" s="31"/>
      <c r="S565" s="31"/>
      <c r="T565" s="31"/>
      <c r="U565" s="31"/>
      <c r="V565" s="31"/>
      <c r="W565" s="31"/>
      <c r="X565" s="31"/>
      <c r="Y565" s="31"/>
      <c r="Z565" s="31"/>
    </row>
    <row r="566" ht="15.75" customHeight="1">
      <c r="A566" s="31"/>
      <c r="B566" s="31"/>
      <c r="C566" s="31"/>
      <c r="D566" s="31"/>
      <c r="E566" s="31"/>
      <c r="F566" s="31"/>
      <c r="G566" s="31"/>
      <c r="H566" s="31"/>
      <c r="I566" s="31"/>
      <c r="J566" s="31"/>
      <c r="K566" s="31"/>
      <c r="L566" s="31"/>
      <c r="M566" s="31"/>
      <c r="N566" s="31"/>
      <c r="O566" s="31"/>
      <c r="P566" s="31"/>
      <c r="Q566" s="31"/>
      <c r="R566" s="31"/>
      <c r="S566" s="31"/>
      <c r="T566" s="31"/>
      <c r="U566" s="31"/>
      <c r="V566" s="31"/>
      <c r="W566" s="31"/>
      <c r="X566" s="31"/>
      <c r="Y566" s="31"/>
      <c r="Z566" s="31"/>
    </row>
    <row r="567" ht="15.75" customHeight="1">
      <c r="A567" s="31"/>
      <c r="B567" s="31"/>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row>
    <row r="568" ht="15.75" customHeight="1">
      <c r="A568" s="31"/>
      <c r="B568" s="31"/>
      <c r="C568" s="31"/>
      <c r="D568" s="31"/>
      <c r="E568" s="31"/>
      <c r="F568" s="31"/>
      <c r="G568" s="31"/>
      <c r="H568" s="31"/>
      <c r="I568" s="31"/>
      <c r="J568" s="31"/>
      <c r="K568" s="31"/>
      <c r="L568" s="31"/>
      <c r="M568" s="31"/>
      <c r="N568" s="31"/>
      <c r="O568" s="31"/>
      <c r="P568" s="31"/>
      <c r="Q568" s="31"/>
      <c r="R568" s="31"/>
      <c r="S568" s="31"/>
      <c r="T568" s="31"/>
      <c r="U568" s="31"/>
      <c r="V568" s="31"/>
      <c r="W568" s="31"/>
      <c r="X568" s="31"/>
      <c r="Y568" s="31"/>
      <c r="Z568" s="31"/>
    </row>
    <row r="569" ht="15.75" customHeight="1">
      <c r="A569" s="31"/>
      <c r="B569" s="31"/>
      <c r="C569" s="31"/>
      <c r="D569" s="31"/>
      <c r="E569" s="31"/>
      <c r="F569" s="31"/>
      <c r="G569" s="31"/>
      <c r="H569" s="31"/>
      <c r="I569" s="31"/>
      <c r="J569" s="31"/>
      <c r="K569" s="31"/>
      <c r="L569" s="31"/>
      <c r="M569" s="31"/>
      <c r="N569" s="31"/>
      <c r="O569" s="31"/>
      <c r="P569" s="31"/>
      <c r="Q569" s="31"/>
      <c r="R569" s="31"/>
      <c r="S569" s="31"/>
      <c r="T569" s="31"/>
      <c r="U569" s="31"/>
      <c r="V569" s="31"/>
      <c r="W569" s="31"/>
      <c r="X569" s="31"/>
      <c r="Y569" s="31"/>
      <c r="Z569" s="31"/>
    </row>
    <row r="570" ht="15.75" customHeight="1">
      <c r="A570" s="31"/>
      <c r="B570" s="31"/>
      <c r="C570" s="31"/>
      <c r="D570" s="31"/>
      <c r="E570" s="31"/>
      <c r="F570" s="31"/>
      <c r="G570" s="31"/>
      <c r="H570" s="31"/>
      <c r="I570" s="31"/>
      <c r="J570" s="31"/>
      <c r="K570" s="31"/>
      <c r="L570" s="31"/>
      <c r="M570" s="31"/>
      <c r="N570" s="31"/>
      <c r="O570" s="31"/>
      <c r="P570" s="31"/>
      <c r="Q570" s="31"/>
      <c r="R570" s="31"/>
      <c r="S570" s="31"/>
      <c r="T570" s="31"/>
      <c r="U570" s="31"/>
      <c r="V570" s="31"/>
      <c r="W570" s="31"/>
      <c r="X570" s="31"/>
      <c r="Y570" s="31"/>
      <c r="Z570" s="31"/>
    </row>
    <row r="571" ht="15.75" customHeight="1">
      <c r="A571" s="31"/>
      <c r="B571" s="31"/>
      <c r="C571" s="31"/>
      <c r="D571" s="31"/>
      <c r="E571" s="31"/>
      <c r="F571" s="31"/>
      <c r="G571" s="31"/>
      <c r="H571" s="31"/>
      <c r="I571" s="31"/>
      <c r="J571" s="31"/>
      <c r="K571" s="31"/>
      <c r="L571" s="31"/>
      <c r="M571" s="31"/>
      <c r="N571" s="31"/>
      <c r="O571" s="31"/>
      <c r="P571" s="31"/>
      <c r="Q571" s="31"/>
      <c r="R571" s="31"/>
      <c r="S571" s="31"/>
      <c r="T571" s="31"/>
      <c r="U571" s="31"/>
      <c r="V571" s="31"/>
      <c r="W571" s="31"/>
      <c r="X571" s="31"/>
      <c r="Y571" s="31"/>
      <c r="Z571" s="31"/>
    </row>
    <row r="572" ht="15.75" customHeight="1">
      <c r="A572" s="31"/>
      <c r="B572" s="31"/>
      <c r="C572" s="31"/>
      <c r="D572" s="31"/>
      <c r="E572" s="31"/>
      <c r="F572" s="31"/>
      <c r="G572" s="31"/>
      <c r="H572" s="31"/>
      <c r="I572" s="31"/>
      <c r="J572" s="31"/>
      <c r="K572" s="31"/>
      <c r="L572" s="31"/>
      <c r="M572" s="31"/>
      <c r="N572" s="31"/>
      <c r="O572" s="31"/>
      <c r="P572" s="31"/>
      <c r="Q572" s="31"/>
      <c r="R572" s="31"/>
      <c r="S572" s="31"/>
      <c r="T572" s="31"/>
      <c r="U572" s="31"/>
      <c r="V572" s="31"/>
      <c r="W572" s="31"/>
      <c r="X572" s="31"/>
      <c r="Y572" s="31"/>
      <c r="Z572" s="31"/>
    </row>
    <row r="573" ht="15.75" customHeight="1">
      <c r="A573" s="31"/>
      <c r="B573" s="31"/>
      <c r="C573" s="31"/>
      <c r="D573" s="31"/>
      <c r="E573" s="31"/>
      <c r="F573" s="31"/>
      <c r="G573" s="31"/>
      <c r="H573" s="31"/>
      <c r="I573" s="31"/>
      <c r="J573" s="31"/>
      <c r="K573" s="31"/>
      <c r="L573" s="31"/>
      <c r="M573" s="31"/>
      <c r="N573" s="31"/>
      <c r="O573" s="31"/>
      <c r="P573" s="31"/>
      <c r="Q573" s="31"/>
      <c r="R573" s="31"/>
      <c r="S573" s="31"/>
      <c r="T573" s="31"/>
      <c r="U573" s="31"/>
      <c r="V573" s="31"/>
      <c r="W573" s="31"/>
      <c r="X573" s="31"/>
      <c r="Y573" s="31"/>
      <c r="Z573" s="31"/>
    </row>
    <row r="574" ht="15.75" customHeight="1">
      <c r="A574" s="31"/>
      <c r="B574" s="31"/>
      <c r="C574" s="31"/>
      <c r="D574" s="31"/>
      <c r="E574" s="31"/>
      <c r="F574" s="31"/>
      <c r="G574" s="31"/>
      <c r="H574" s="31"/>
      <c r="I574" s="31"/>
      <c r="J574" s="31"/>
      <c r="K574" s="31"/>
      <c r="L574" s="31"/>
      <c r="M574" s="31"/>
      <c r="N574" s="31"/>
      <c r="O574" s="31"/>
      <c r="P574" s="31"/>
      <c r="Q574" s="31"/>
      <c r="R574" s="31"/>
      <c r="S574" s="31"/>
      <c r="T574" s="31"/>
      <c r="U574" s="31"/>
      <c r="V574" s="31"/>
      <c r="W574" s="31"/>
      <c r="X574" s="31"/>
      <c r="Y574" s="31"/>
      <c r="Z574" s="31"/>
    </row>
    <row r="575" ht="15.75" customHeight="1">
      <c r="A575" s="31"/>
      <c r="B575" s="31"/>
      <c r="C575" s="31"/>
      <c r="D575" s="31"/>
      <c r="E575" s="31"/>
      <c r="F575" s="31"/>
      <c r="G575" s="31"/>
      <c r="H575" s="31"/>
      <c r="I575" s="31"/>
      <c r="J575" s="31"/>
      <c r="K575" s="31"/>
      <c r="L575" s="31"/>
      <c r="M575" s="31"/>
      <c r="N575" s="31"/>
      <c r="O575" s="31"/>
      <c r="P575" s="31"/>
      <c r="Q575" s="31"/>
      <c r="R575" s="31"/>
      <c r="S575" s="31"/>
      <c r="T575" s="31"/>
      <c r="U575" s="31"/>
      <c r="V575" s="31"/>
      <c r="W575" s="31"/>
      <c r="X575" s="31"/>
      <c r="Y575" s="31"/>
      <c r="Z575" s="31"/>
    </row>
    <row r="576" ht="15.75" customHeight="1">
      <c r="A576" s="31"/>
      <c r="B576" s="31"/>
      <c r="C576" s="31"/>
      <c r="D576" s="31"/>
      <c r="E576" s="31"/>
      <c r="F576" s="31"/>
      <c r="G576" s="31"/>
      <c r="H576" s="31"/>
      <c r="I576" s="31"/>
      <c r="J576" s="31"/>
      <c r="K576" s="31"/>
      <c r="L576" s="31"/>
      <c r="M576" s="31"/>
      <c r="N576" s="31"/>
      <c r="O576" s="31"/>
      <c r="P576" s="31"/>
      <c r="Q576" s="31"/>
      <c r="R576" s="31"/>
      <c r="S576" s="31"/>
      <c r="T576" s="31"/>
      <c r="U576" s="31"/>
      <c r="V576" s="31"/>
      <c r="W576" s="31"/>
      <c r="X576" s="31"/>
      <c r="Y576" s="31"/>
      <c r="Z576" s="31"/>
    </row>
    <row r="577" ht="15.75" customHeight="1">
      <c r="A577" s="31"/>
      <c r="B577" s="31"/>
      <c r="C577" s="31"/>
      <c r="D577" s="31"/>
      <c r="E577" s="31"/>
      <c r="F577" s="31"/>
      <c r="G577" s="31"/>
      <c r="H577" s="31"/>
      <c r="I577" s="31"/>
      <c r="J577" s="31"/>
      <c r="K577" s="31"/>
      <c r="L577" s="31"/>
      <c r="M577" s="31"/>
      <c r="N577" s="31"/>
      <c r="O577" s="31"/>
      <c r="P577" s="31"/>
      <c r="Q577" s="31"/>
      <c r="R577" s="31"/>
      <c r="S577" s="31"/>
      <c r="T577" s="31"/>
      <c r="U577" s="31"/>
      <c r="V577" s="31"/>
      <c r="W577" s="31"/>
      <c r="X577" s="31"/>
      <c r="Y577" s="31"/>
      <c r="Z577" s="31"/>
    </row>
    <row r="578" ht="15.75" customHeight="1">
      <c r="A578" s="31"/>
      <c r="B578" s="31"/>
      <c r="C578" s="31"/>
      <c r="D578" s="31"/>
      <c r="E578" s="31"/>
      <c r="F578" s="31"/>
      <c r="G578" s="31"/>
      <c r="H578" s="31"/>
      <c r="I578" s="31"/>
      <c r="J578" s="31"/>
      <c r="K578" s="31"/>
      <c r="L578" s="31"/>
      <c r="M578" s="31"/>
      <c r="N578" s="31"/>
      <c r="O578" s="31"/>
      <c r="P578" s="31"/>
      <c r="Q578" s="31"/>
      <c r="R578" s="31"/>
      <c r="S578" s="31"/>
      <c r="T578" s="31"/>
      <c r="U578" s="31"/>
      <c r="V578" s="31"/>
      <c r="W578" s="31"/>
      <c r="X578" s="31"/>
      <c r="Y578" s="31"/>
      <c r="Z578" s="31"/>
    </row>
    <row r="579" ht="15.75" customHeight="1">
      <c r="A579" s="31"/>
      <c r="B579" s="31"/>
      <c r="C579" s="31"/>
      <c r="D579" s="31"/>
      <c r="E579" s="31"/>
      <c r="F579" s="31"/>
      <c r="G579" s="31"/>
      <c r="H579" s="31"/>
      <c r="I579" s="31"/>
      <c r="J579" s="31"/>
      <c r="K579" s="31"/>
      <c r="L579" s="31"/>
      <c r="M579" s="31"/>
      <c r="N579" s="31"/>
      <c r="O579" s="31"/>
      <c r="P579" s="31"/>
      <c r="Q579" s="31"/>
      <c r="R579" s="31"/>
      <c r="S579" s="31"/>
      <c r="T579" s="31"/>
      <c r="U579" s="31"/>
      <c r="V579" s="31"/>
      <c r="W579" s="31"/>
      <c r="X579" s="31"/>
      <c r="Y579" s="31"/>
      <c r="Z579" s="31"/>
    </row>
    <row r="580" ht="15.75" customHeight="1">
      <c r="A580" s="31"/>
      <c r="B580" s="31"/>
      <c r="C580" s="31"/>
      <c r="D580" s="31"/>
      <c r="E580" s="31"/>
      <c r="F580" s="31"/>
      <c r="G580" s="31"/>
      <c r="H580" s="31"/>
      <c r="I580" s="31"/>
      <c r="J580" s="31"/>
      <c r="K580" s="31"/>
      <c r="L580" s="31"/>
      <c r="M580" s="31"/>
      <c r="N580" s="31"/>
      <c r="O580" s="31"/>
      <c r="P580" s="31"/>
      <c r="Q580" s="31"/>
      <c r="R580" s="31"/>
      <c r="S580" s="31"/>
      <c r="T580" s="31"/>
      <c r="U580" s="31"/>
      <c r="V580" s="31"/>
      <c r="W580" s="31"/>
      <c r="X580" s="31"/>
      <c r="Y580" s="31"/>
      <c r="Z580" s="31"/>
    </row>
    <row r="581" ht="15.75" customHeight="1">
      <c r="A581" s="31"/>
      <c r="B581" s="31"/>
      <c r="C581" s="31"/>
      <c r="D581" s="31"/>
      <c r="E581" s="31"/>
      <c r="F581" s="31"/>
      <c r="G581" s="31"/>
      <c r="H581" s="31"/>
      <c r="I581" s="31"/>
      <c r="J581" s="31"/>
      <c r="K581" s="31"/>
      <c r="L581" s="31"/>
      <c r="M581" s="31"/>
      <c r="N581" s="31"/>
      <c r="O581" s="31"/>
      <c r="P581" s="31"/>
      <c r="Q581" s="31"/>
      <c r="R581" s="31"/>
      <c r="S581" s="31"/>
      <c r="T581" s="31"/>
      <c r="U581" s="31"/>
      <c r="V581" s="31"/>
      <c r="W581" s="31"/>
      <c r="X581" s="31"/>
      <c r="Y581" s="31"/>
      <c r="Z581" s="31"/>
    </row>
    <row r="582" ht="15.75" customHeight="1">
      <c r="A582" s="31"/>
      <c r="B582" s="31"/>
      <c r="C582" s="31"/>
      <c r="D582" s="31"/>
      <c r="E582" s="31"/>
      <c r="F582" s="31"/>
      <c r="G582" s="31"/>
      <c r="H582" s="31"/>
      <c r="I582" s="31"/>
      <c r="J582" s="31"/>
      <c r="K582" s="31"/>
      <c r="L582" s="31"/>
      <c r="M582" s="31"/>
      <c r="N582" s="31"/>
      <c r="O582" s="31"/>
      <c r="P582" s="31"/>
      <c r="Q582" s="31"/>
      <c r="R582" s="31"/>
      <c r="S582" s="31"/>
      <c r="T582" s="31"/>
      <c r="U582" s="31"/>
      <c r="V582" s="31"/>
      <c r="W582" s="31"/>
      <c r="X582" s="31"/>
      <c r="Y582" s="31"/>
      <c r="Z582" s="31"/>
    </row>
    <row r="583" ht="15.75" customHeight="1">
      <c r="A583" s="31"/>
      <c r="B583" s="31"/>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row>
    <row r="584" ht="15.75" customHeight="1">
      <c r="A584" s="31"/>
      <c r="B584" s="31"/>
      <c r="C584" s="31"/>
      <c r="D584" s="31"/>
      <c r="E584" s="31"/>
      <c r="F584" s="31"/>
      <c r="G584" s="31"/>
      <c r="H584" s="31"/>
      <c r="I584" s="31"/>
      <c r="J584" s="31"/>
      <c r="K584" s="31"/>
      <c r="L584" s="31"/>
      <c r="M584" s="31"/>
      <c r="N584" s="31"/>
      <c r="O584" s="31"/>
      <c r="P584" s="31"/>
      <c r="Q584" s="31"/>
      <c r="R584" s="31"/>
      <c r="S584" s="31"/>
      <c r="T584" s="31"/>
      <c r="U584" s="31"/>
      <c r="V584" s="31"/>
      <c r="W584" s="31"/>
      <c r="X584" s="31"/>
      <c r="Y584" s="31"/>
      <c r="Z584" s="31"/>
    </row>
    <row r="585" ht="15.75" customHeight="1">
      <c r="A585" s="31"/>
      <c r="B585" s="31"/>
      <c r="C585" s="31"/>
      <c r="D585" s="31"/>
      <c r="E585" s="31"/>
      <c r="F585" s="31"/>
      <c r="G585" s="31"/>
      <c r="H585" s="31"/>
      <c r="I585" s="31"/>
      <c r="J585" s="31"/>
      <c r="K585" s="31"/>
      <c r="L585" s="31"/>
      <c r="M585" s="31"/>
      <c r="N585" s="31"/>
      <c r="O585" s="31"/>
      <c r="P585" s="31"/>
      <c r="Q585" s="31"/>
      <c r="R585" s="31"/>
      <c r="S585" s="31"/>
      <c r="T585" s="31"/>
      <c r="U585" s="31"/>
      <c r="V585" s="31"/>
      <c r="W585" s="31"/>
      <c r="X585" s="31"/>
      <c r="Y585" s="31"/>
      <c r="Z585" s="31"/>
    </row>
    <row r="586" ht="15.75" customHeight="1">
      <c r="A586" s="31"/>
      <c r="B586" s="31"/>
      <c r="C586" s="31"/>
      <c r="D586" s="31"/>
      <c r="E586" s="31"/>
      <c r="F586" s="31"/>
      <c r="G586" s="31"/>
      <c r="H586" s="31"/>
      <c r="I586" s="31"/>
      <c r="J586" s="31"/>
      <c r="K586" s="31"/>
      <c r="L586" s="31"/>
      <c r="M586" s="31"/>
      <c r="N586" s="31"/>
      <c r="O586" s="31"/>
      <c r="P586" s="31"/>
      <c r="Q586" s="31"/>
      <c r="R586" s="31"/>
      <c r="S586" s="31"/>
      <c r="T586" s="31"/>
      <c r="U586" s="31"/>
      <c r="V586" s="31"/>
      <c r="W586" s="31"/>
      <c r="X586" s="31"/>
      <c r="Y586" s="31"/>
      <c r="Z586" s="31"/>
    </row>
    <row r="587" ht="15.75" customHeight="1">
      <c r="A587" s="31"/>
      <c r="B587" s="31"/>
      <c r="C587" s="31"/>
      <c r="D587" s="31"/>
      <c r="E587" s="31"/>
      <c r="F587" s="31"/>
      <c r="G587" s="31"/>
      <c r="H587" s="31"/>
      <c r="I587" s="31"/>
      <c r="J587" s="31"/>
      <c r="K587" s="31"/>
      <c r="L587" s="31"/>
      <c r="M587" s="31"/>
      <c r="N587" s="31"/>
      <c r="O587" s="31"/>
      <c r="P587" s="31"/>
      <c r="Q587" s="31"/>
      <c r="R587" s="31"/>
      <c r="S587" s="31"/>
      <c r="T587" s="31"/>
      <c r="U587" s="31"/>
      <c r="V587" s="31"/>
      <c r="W587" s="31"/>
      <c r="X587" s="31"/>
      <c r="Y587" s="31"/>
      <c r="Z587" s="31"/>
    </row>
    <row r="588" ht="15.75" customHeight="1">
      <c r="A588" s="31"/>
      <c r="B588" s="31"/>
      <c r="C588" s="31"/>
      <c r="D588" s="31"/>
      <c r="E588" s="31"/>
      <c r="F588" s="31"/>
      <c r="G588" s="31"/>
      <c r="H588" s="31"/>
      <c r="I588" s="31"/>
      <c r="J588" s="31"/>
      <c r="K588" s="31"/>
      <c r="L588" s="31"/>
      <c r="M588" s="31"/>
      <c r="N588" s="31"/>
      <c r="O588" s="31"/>
      <c r="P588" s="31"/>
      <c r="Q588" s="31"/>
      <c r="R588" s="31"/>
      <c r="S588" s="31"/>
      <c r="T588" s="31"/>
      <c r="U588" s="31"/>
      <c r="V588" s="31"/>
      <c r="W588" s="31"/>
      <c r="X588" s="31"/>
      <c r="Y588" s="31"/>
      <c r="Z588" s="31"/>
    </row>
    <row r="589" ht="15.75" customHeight="1">
      <c r="A589" s="31"/>
      <c r="B589" s="31"/>
      <c r="C589" s="31"/>
      <c r="D589" s="31"/>
      <c r="E589" s="31"/>
      <c r="F589" s="31"/>
      <c r="G589" s="31"/>
      <c r="H589" s="31"/>
      <c r="I589" s="31"/>
      <c r="J589" s="31"/>
      <c r="K589" s="31"/>
      <c r="L589" s="31"/>
      <c r="M589" s="31"/>
      <c r="N589" s="31"/>
      <c r="O589" s="31"/>
      <c r="P589" s="31"/>
      <c r="Q589" s="31"/>
      <c r="R589" s="31"/>
      <c r="S589" s="31"/>
      <c r="T589" s="31"/>
      <c r="U589" s="31"/>
      <c r="V589" s="31"/>
      <c r="W589" s="31"/>
      <c r="X589" s="31"/>
      <c r="Y589" s="31"/>
      <c r="Z589" s="31"/>
    </row>
    <row r="590" ht="15.75" customHeight="1">
      <c r="A590" s="31"/>
      <c r="B590" s="31"/>
      <c r="C590" s="31"/>
      <c r="D590" s="31"/>
      <c r="E590" s="31"/>
      <c r="F590" s="31"/>
      <c r="G590" s="31"/>
      <c r="H590" s="31"/>
      <c r="I590" s="31"/>
      <c r="J590" s="31"/>
      <c r="K590" s="31"/>
      <c r="L590" s="31"/>
      <c r="M590" s="31"/>
      <c r="N590" s="31"/>
      <c r="O590" s="31"/>
      <c r="P590" s="31"/>
      <c r="Q590" s="31"/>
      <c r="R590" s="31"/>
      <c r="S590" s="31"/>
      <c r="T590" s="31"/>
      <c r="U590" s="31"/>
      <c r="V590" s="31"/>
      <c r="W590" s="31"/>
      <c r="X590" s="31"/>
      <c r="Y590" s="31"/>
      <c r="Z590" s="31"/>
    </row>
    <row r="591" ht="15.75" customHeight="1">
      <c r="A591" s="31"/>
      <c r="B591" s="31"/>
      <c r="C591" s="31"/>
      <c r="D591" s="31"/>
      <c r="E591" s="31"/>
      <c r="F591" s="31"/>
      <c r="G591" s="31"/>
      <c r="H591" s="31"/>
      <c r="I591" s="31"/>
      <c r="J591" s="31"/>
      <c r="K591" s="31"/>
      <c r="L591" s="31"/>
      <c r="M591" s="31"/>
      <c r="N591" s="31"/>
      <c r="O591" s="31"/>
      <c r="P591" s="31"/>
      <c r="Q591" s="31"/>
      <c r="R591" s="31"/>
      <c r="S591" s="31"/>
      <c r="T591" s="31"/>
      <c r="U591" s="31"/>
      <c r="V591" s="31"/>
      <c r="W591" s="31"/>
      <c r="X591" s="31"/>
      <c r="Y591" s="31"/>
      <c r="Z591" s="31"/>
    </row>
    <row r="592" ht="15.75" customHeight="1">
      <c r="A592" s="31"/>
      <c r="B592" s="31"/>
      <c r="C592" s="31"/>
      <c r="D592" s="31"/>
      <c r="E592" s="31"/>
      <c r="F592" s="31"/>
      <c r="G592" s="31"/>
      <c r="H592" s="31"/>
      <c r="I592" s="31"/>
      <c r="J592" s="31"/>
      <c r="K592" s="31"/>
      <c r="L592" s="31"/>
      <c r="M592" s="31"/>
      <c r="N592" s="31"/>
      <c r="O592" s="31"/>
      <c r="P592" s="31"/>
      <c r="Q592" s="31"/>
      <c r="R592" s="31"/>
      <c r="S592" s="31"/>
      <c r="T592" s="31"/>
      <c r="U592" s="31"/>
      <c r="V592" s="31"/>
      <c r="W592" s="31"/>
      <c r="X592" s="31"/>
      <c r="Y592" s="31"/>
      <c r="Z592" s="31"/>
    </row>
    <row r="593" ht="15.75" customHeight="1">
      <c r="A593" s="31"/>
      <c r="B593" s="31"/>
      <c r="C593" s="31"/>
      <c r="D593" s="31"/>
      <c r="E593" s="31"/>
      <c r="F593" s="31"/>
      <c r="G593" s="31"/>
      <c r="H593" s="31"/>
      <c r="I593" s="31"/>
      <c r="J593" s="31"/>
      <c r="K593" s="31"/>
      <c r="L593" s="31"/>
      <c r="M593" s="31"/>
      <c r="N593" s="31"/>
      <c r="O593" s="31"/>
      <c r="P593" s="31"/>
      <c r="Q593" s="31"/>
      <c r="R593" s="31"/>
      <c r="S593" s="31"/>
      <c r="T593" s="31"/>
      <c r="U593" s="31"/>
      <c r="V593" s="31"/>
      <c r="W593" s="31"/>
      <c r="X593" s="31"/>
      <c r="Y593" s="31"/>
      <c r="Z593" s="31"/>
    </row>
    <row r="594" ht="15.75" customHeight="1">
      <c r="A594" s="31"/>
      <c r="B594" s="31"/>
      <c r="C594" s="31"/>
      <c r="D594" s="31"/>
      <c r="E594" s="31"/>
      <c r="F594" s="31"/>
      <c r="G594" s="31"/>
      <c r="H594" s="31"/>
      <c r="I594" s="31"/>
      <c r="J594" s="31"/>
      <c r="K594" s="31"/>
      <c r="L594" s="31"/>
      <c r="M594" s="31"/>
      <c r="N594" s="31"/>
      <c r="O594" s="31"/>
      <c r="P594" s="31"/>
      <c r="Q594" s="31"/>
      <c r="R594" s="31"/>
      <c r="S594" s="31"/>
      <c r="T594" s="31"/>
      <c r="U594" s="31"/>
      <c r="V594" s="31"/>
      <c r="W594" s="31"/>
      <c r="X594" s="31"/>
      <c r="Y594" s="31"/>
      <c r="Z594" s="31"/>
    </row>
    <row r="595" ht="15.75" customHeight="1">
      <c r="A595" s="31"/>
      <c r="B595" s="31"/>
      <c r="C595" s="31"/>
      <c r="D595" s="31"/>
      <c r="E595" s="31"/>
      <c r="F595" s="31"/>
      <c r="G595" s="31"/>
      <c r="H595" s="31"/>
      <c r="I595" s="31"/>
      <c r="J595" s="31"/>
      <c r="K595" s="31"/>
      <c r="L595" s="31"/>
      <c r="M595" s="31"/>
      <c r="N595" s="31"/>
      <c r="O595" s="31"/>
      <c r="P595" s="31"/>
      <c r="Q595" s="31"/>
      <c r="R595" s="31"/>
      <c r="S595" s="31"/>
      <c r="T595" s="31"/>
      <c r="U595" s="31"/>
      <c r="V595" s="31"/>
      <c r="W595" s="31"/>
      <c r="X595" s="31"/>
      <c r="Y595" s="31"/>
      <c r="Z595" s="31"/>
    </row>
    <row r="596" ht="15.75" customHeight="1">
      <c r="A596" s="31"/>
      <c r="B596" s="31"/>
      <c r="C596" s="31"/>
      <c r="D596" s="31"/>
      <c r="E596" s="31"/>
      <c r="F596" s="31"/>
      <c r="G596" s="31"/>
      <c r="H596" s="31"/>
      <c r="I596" s="31"/>
      <c r="J596" s="31"/>
      <c r="K596" s="31"/>
      <c r="L596" s="31"/>
      <c r="M596" s="31"/>
      <c r="N596" s="31"/>
      <c r="O596" s="31"/>
      <c r="P596" s="31"/>
      <c r="Q596" s="31"/>
      <c r="R596" s="31"/>
      <c r="S596" s="31"/>
      <c r="T596" s="31"/>
      <c r="U596" s="31"/>
      <c r="V596" s="31"/>
      <c r="W596" s="31"/>
      <c r="X596" s="31"/>
      <c r="Y596" s="31"/>
      <c r="Z596" s="31"/>
    </row>
    <row r="597" ht="15.75" customHeight="1">
      <c r="A597" s="31"/>
      <c r="B597" s="31"/>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row>
    <row r="598" ht="15.75" customHeight="1">
      <c r="A598" s="31"/>
      <c r="B598" s="31"/>
      <c r="C598" s="31"/>
      <c r="D598" s="31"/>
      <c r="E598" s="31"/>
      <c r="F598" s="31"/>
      <c r="G598" s="31"/>
      <c r="H598" s="31"/>
      <c r="I598" s="31"/>
      <c r="J598" s="31"/>
      <c r="K598" s="31"/>
      <c r="L598" s="31"/>
      <c r="M598" s="31"/>
      <c r="N598" s="31"/>
      <c r="O598" s="31"/>
      <c r="P598" s="31"/>
      <c r="Q598" s="31"/>
      <c r="R598" s="31"/>
      <c r="S598" s="31"/>
      <c r="T598" s="31"/>
      <c r="U598" s="31"/>
      <c r="V598" s="31"/>
      <c r="W598" s="31"/>
      <c r="X598" s="31"/>
      <c r="Y598" s="31"/>
      <c r="Z598" s="31"/>
    </row>
    <row r="599" ht="15.75" customHeight="1">
      <c r="A599" s="31"/>
      <c r="B599" s="31"/>
      <c r="C599" s="31"/>
      <c r="D599" s="31"/>
      <c r="E599" s="31"/>
      <c r="F599" s="31"/>
      <c r="G599" s="31"/>
      <c r="H599" s="31"/>
      <c r="I599" s="31"/>
      <c r="J599" s="31"/>
      <c r="K599" s="31"/>
      <c r="L599" s="31"/>
      <c r="M599" s="31"/>
      <c r="N599" s="31"/>
      <c r="O599" s="31"/>
      <c r="P599" s="31"/>
      <c r="Q599" s="31"/>
      <c r="R599" s="31"/>
      <c r="S599" s="31"/>
      <c r="T599" s="31"/>
      <c r="U599" s="31"/>
      <c r="V599" s="31"/>
      <c r="W599" s="31"/>
      <c r="X599" s="31"/>
      <c r="Y599" s="31"/>
      <c r="Z599" s="31"/>
    </row>
    <row r="600" ht="15.75" customHeight="1">
      <c r="A600" s="31"/>
      <c r="B600" s="31"/>
      <c r="C600" s="31"/>
      <c r="D600" s="31"/>
      <c r="E600" s="31"/>
      <c r="F600" s="31"/>
      <c r="G600" s="31"/>
      <c r="H600" s="31"/>
      <c r="I600" s="31"/>
      <c r="J600" s="31"/>
      <c r="K600" s="31"/>
      <c r="L600" s="31"/>
      <c r="M600" s="31"/>
      <c r="N600" s="31"/>
      <c r="O600" s="31"/>
      <c r="P600" s="31"/>
      <c r="Q600" s="31"/>
      <c r="R600" s="31"/>
      <c r="S600" s="31"/>
      <c r="T600" s="31"/>
      <c r="U600" s="31"/>
      <c r="V600" s="31"/>
      <c r="W600" s="31"/>
      <c r="X600" s="31"/>
      <c r="Y600" s="31"/>
      <c r="Z600" s="31"/>
    </row>
    <row r="601" ht="15.75" customHeight="1">
      <c r="A601" s="31"/>
      <c r="B601" s="31"/>
      <c r="C601" s="31"/>
      <c r="D601" s="31"/>
      <c r="E601" s="31"/>
      <c r="F601" s="31"/>
      <c r="G601" s="31"/>
      <c r="H601" s="31"/>
      <c r="I601" s="31"/>
      <c r="J601" s="31"/>
      <c r="K601" s="31"/>
      <c r="L601" s="31"/>
      <c r="M601" s="31"/>
      <c r="N601" s="31"/>
      <c r="O601" s="31"/>
      <c r="P601" s="31"/>
      <c r="Q601" s="31"/>
      <c r="R601" s="31"/>
      <c r="S601" s="31"/>
      <c r="T601" s="31"/>
      <c r="U601" s="31"/>
      <c r="V601" s="31"/>
      <c r="W601" s="31"/>
      <c r="X601" s="31"/>
      <c r="Y601" s="31"/>
      <c r="Z601" s="31"/>
    </row>
    <row r="602" ht="15.75" customHeight="1">
      <c r="A602" s="31"/>
      <c r="B602" s="31"/>
      <c r="C602" s="31"/>
      <c r="D602" s="31"/>
      <c r="E602" s="31"/>
      <c r="F602" s="31"/>
      <c r="G602" s="31"/>
      <c r="H602" s="31"/>
      <c r="I602" s="31"/>
      <c r="J602" s="31"/>
      <c r="K602" s="31"/>
      <c r="L602" s="31"/>
      <c r="M602" s="31"/>
      <c r="N602" s="31"/>
      <c r="O602" s="31"/>
      <c r="P602" s="31"/>
      <c r="Q602" s="31"/>
      <c r="R602" s="31"/>
      <c r="S602" s="31"/>
      <c r="T602" s="31"/>
      <c r="U602" s="31"/>
      <c r="V602" s="31"/>
      <c r="W602" s="31"/>
      <c r="X602" s="31"/>
      <c r="Y602" s="31"/>
      <c r="Z602" s="31"/>
    </row>
    <row r="603" ht="15.75" customHeight="1">
      <c r="A603" s="31"/>
      <c r="B603" s="31"/>
      <c r="C603" s="31"/>
      <c r="D603" s="31"/>
      <c r="E603" s="31"/>
      <c r="F603" s="31"/>
      <c r="G603" s="31"/>
      <c r="H603" s="31"/>
      <c r="I603" s="31"/>
      <c r="J603" s="31"/>
      <c r="K603" s="31"/>
      <c r="L603" s="31"/>
      <c r="M603" s="31"/>
      <c r="N603" s="31"/>
      <c r="O603" s="31"/>
      <c r="P603" s="31"/>
      <c r="Q603" s="31"/>
      <c r="R603" s="31"/>
      <c r="S603" s="31"/>
      <c r="T603" s="31"/>
      <c r="U603" s="31"/>
      <c r="V603" s="31"/>
      <c r="W603" s="31"/>
      <c r="X603" s="31"/>
      <c r="Y603" s="31"/>
      <c r="Z603" s="31"/>
    </row>
    <row r="604" ht="15.75" customHeight="1">
      <c r="A604" s="31"/>
      <c r="B604" s="31"/>
      <c r="C604" s="31"/>
      <c r="D604" s="31"/>
      <c r="E604" s="31"/>
      <c r="F604" s="31"/>
      <c r="G604" s="31"/>
      <c r="H604" s="31"/>
      <c r="I604" s="31"/>
      <c r="J604" s="31"/>
      <c r="K604" s="31"/>
      <c r="L604" s="31"/>
      <c r="M604" s="31"/>
      <c r="N604" s="31"/>
      <c r="O604" s="31"/>
      <c r="P604" s="31"/>
      <c r="Q604" s="31"/>
      <c r="R604" s="31"/>
      <c r="S604" s="31"/>
      <c r="T604" s="31"/>
      <c r="U604" s="31"/>
      <c r="V604" s="31"/>
      <c r="W604" s="31"/>
      <c r="X604" s="31"/>
      <c r="Y604" s="31"/>
      <c r="Z604" s="31"/>
    </row>
    <row r="605" ht="15.75" customHeight="1">
      <c r="A605" s="31"/>
      <c r="B605" s="31"/>
      <c r="C605" s="31"/>
      <c r="D605" s="31"/>
      <c r="E605" s="31"/>
      <c r="F605" s="31"/>
      <c r="G605" s="31"/>
      <c r="H605" s="31"/>
      <c r="I605" s="31"/>
      <c r="J605" s="31"/>
      <c r="K605" s="31"/>
      <c r="L605" s="31"/>
      <c r="M605" s="31"/>
      <c r="N605" s="31"/>
      <c r="O605" s="31"/>
      <c r="P605" s="31"/>
      <c r="Q605" s="31"/>
      <c r="R605" s="31"/>
      <c r="S605" s="31"/>
      <c r="T605" s="31"/>
      <c r="U605" s="31"/>
      <c r="V605" s="31"/>
      <c r="W605" s="31"/>
      <c r="X605" s="31"/>
      <c r="Y605" s="31"/>
      <c r="Z605" s="31"/>
    </row>
    <row r="606" ht="15.75" customHeight="1">
      <c r="A606" s="31"/>
      <c r="B606" s="31"/>
      <c r="C606" s="31"/>
      <c r="D606" s="31"/>
      <c r="E606" s="31"/>
      <c r="F606" s="31"/>
      <c r="G606" s="31"/>
      <c r="H606" s="31"/>
      <c r="I606" s="31"/>
      <c r="J606" s="31"/>
      <c r="K606" s="31"/>
      <c r="L606" s="31"/>
      <c r="M606" s="31"/>
      <c r="N606" s="31"/>
      <c r="O606" s="31"/>
      <c r="P606" s="31"/>
      <c r="Q606" s="31"/>
      <c r="R606" s="31"/>
      <c r="S606" s="31"/>
      <c r="T606" s="31"/>
      <c r="U606" s="31"/>
      <c r="V606" s="31"/>
      <c r="W606" s="31"/>
      <c r="X606" s="31"/>
      <c r="Y606" s="31"/>
      <c r="Z606" s="31"/>
    </row>
    <row r="607" ht="15.75" customHeight="1">
      <c r="A607" s="31"/>
      <c r="B607" s="31"/>
      <c r="C607" s="31"/>
      <c r="D607" s="31"/>
      <c r="E607" s="31"/>
      <c r="F607" s="31"/>
      <c r="G607" s="31"/>
      <c r="H607" s="31"/>
      <c r="I607" s="31"/>
      <c r="J607" s="31"/>
      <c r="K607" s="31"/>
      <c r="L607" s="31"/>
      <c r="M607" s="31"/>
      <c r="N607" s="31"/>
      <c r="O607" s="31"/>
      <c r="P607" s="31"/>
      <c r="Q607" s="31"/>
      <c r="R607" s="31"/>
      <c r="S607" s="31"/>
      <c r="T607" s="31"/>
      <c r="U607" s="31"/>
      <c r="V607" s="31"/>
      <c r="W607" s="31"/>
      <c r="X607" s="31"/>
      <c r="Y607" s="31"/>
      <c r="Z607" s="31"/>
    </row>
    <row r="608" ht="15.75" customHeight="1">
      <c r="A608" s="31"/>
      <c r="B608" s="31"/>
      <c r="C608" s="31"/>
      <c r="D608" s="31"/>
      <c r="E608" s="31"/>
      <c r="F608" s="31"/>
      <c r="G608" s="31"/>
      <c r="H608" s="31"/>
      <c r="I608" s="31"/>
      <c r="J608" s="31"/>
      <c r="K608" s="31"/>
      <c r="L608" s="31"/>
      <c r="M608" s="31"/>
      <c r="N608" s="31"/>
      <c r="O608" s="31"/>
      <c r="P608" s="31"/>
      <c r="Q608" s="31"/>
      <c r="R608" s="31"/>
      <c r="S608" s="31"/>
      <c r="T608" s="31"/>
      <c r="U608" s="31"/>
      <c r="V608" s="31"/>
      <c r="W608" s="31"/>
      <c r="X608" s="31"/>
      <c r="Y608" s="31"/>
      <c r="Z608" s="31"/>
    </row>
    <row r="609" ht="15.75" customHeight="1">
      <c r="A609" s="31"/>
      <c r="B609" s="31"/>
      <c r="C609" s="31"/>
      <c r="D609" s="31"/>
      <c r="E609" s="31"/>
      <c r="F609" s="31"/>
      <c r="G609" s="31"/>
      <c r="H609" s="31"/>
      <c r="I609" s="31"/>
      <c r="J609" s="31"/>
      <c r="K609" s="31"/>
      <c r="L609" s="31"/>
      <c r="M609" s="31"/>
      <c r="N609" s="31"/>
      <c r="O609" s="31"/>
      <c r="P609" s="31"/>
      <c r="Q609" s="31"/>
      <c r="R609" s="31"/>
      <c r="S609" s="31"/>
      <c r="T609" s="31"/>
      <c r="U609" s="31"/>
      <c r="V609" s="31"/>
      <c r="W609" s="31"/>
      <c r="X609" s="31"/>
      <c r="Y609" s="31"/>
      <c r="Z609" s="31"/>
    </row>
    <row r="610" ht="15.75" customHeight="1">
      <c r="A610" s="31"/>
      <c r="B610" s="31"/>
      <c r="C610" s="31"/>
      <c r="D610" s="31"/>
      <c r="E610" s="31"/>
      <c r="F610" s="31"/>
      <c r="G610" s="31"/>
      <c r="H610" s="31"/>
      <c r="I610" s="31"/>
      <c r="J610" s="31"/>
      <c r="K610" s="31"/>
      <c r="L610" s="31"/>
      <c r="M610" s="31"/>
      <c r="N610" s="31"/>
      <c r="O610" s="31"/>
      <c r="P610" s="31"/>
      <c r="Q610" s="31"/>
      <c r="R610" s="31"/>
      <c r="S610" s="31"/>
      <c r="T610" s="31"/>
      <c r="U610" s="31"/>
      <c r="V610" s="31"/>
      <c r="W610" s="31"/>
      <c r="X610" s="31"/>
      <c r="Y610" s="31"/>
      <c r="Z610" s="31"/>
    </row>
    <row r="611" ht="15.75" customHeight="1">
      <c r="A611" s="31"/>
      <c r="B611" s="31"/>
      <c r="C611" s="31"/>
      <c r="D611" s="31"/>
      <c r="E611" s="31"/>
      <c r="F611" s="31"/>
      <c r="G611" s="31"/>
      <c r="H611" s="31"/>
      <c r="I611" s="31"/>
      <c r="J611" s="31"/>
      <c r="K611" s="31"/>
      <c r="L611" s="31"/>
      <c r="M611" s="31"/>
      <c r="N611" s="31"/>
      <c r="O611" s="31"/>
      <c r="P611" s="31"/>
      <c r="Q611" s="31"/>
      <c r="R611" s="31"/>
      <c r="S611" s="31"/>
      <c r="T611" s="31"/>
      <c r="U611" s="31"/>
      <c r="V611" s="31"/>
      <c r="W611" s="31"/>
      <c r="X611" s="31"/>
      <c r="Y611" s="31"/>
      <c r="Z611" s="31"/>
    </row>
    <row r="612" ht="15.75" customHeight="1">
      <c r="A612" s="31"/>
      <c r="B612" s="31"/>
      <c r="C612" s="31"/>
      <c r="D612" s="31"/>
      <c r="E612" s="31"/>
      <c r="F612" s="31"/>
      <c r="G612" s="31"/>
      <c r="H612" s="31"/>
      <c r="I612" s="31"/>
      <c r="J612" s="31"/>
      <c r="K612" s="31"/>
      <c r="L612" s="31"/>
      <c r="M612" s="31"/>
      <c r="N612" s="31"/>
      <c r="O612" s="31"/>
      <c r="P612" s="31"/>
      <c r="Q612" s="31"/>
      <c r="R612" s="31"/>
      <c r="S612" s="31"/>
      <c r="T612" s="31"/>
      <c r="U612" s="31"/>
      <c r="V612" s="31"/>
      <c r="W612" s="31"/>
      <c r="X612" s="31"/>
      <c r="Y612" s="31"/>
      <c r="Z612" s="31"/>
    </row>
    <row r="613" ht="15.75" customHeight="1">
      <c r="A613" s="31"/>
      <c r="B613" s="31"/>
      <c r="C613" s="31"/>
      <c r="D613" s="31"/>
      <c r="E613" s="31"/>
      <c r="F613" s="31"/>
      <c r="G613" s="31"/>
      <c r="H613" s="31"/>
      <c r="I613" s="31"/>
      <c r="J613" s="31"/>
      <c r="K613" s="31"/>
      <c r="L613" s="31"/>
      <c r="M613" s="31"/>
      <c r="N613" s="31"/>
      <c r="O613" s="31"/>
      <c r="P613" s="31"/>
      <c r="Q613" s="31"/>
      <c r="R613" s="31"/>
      <c r="S613" s="31"/>
      <c r="T613" s="31"/>
      <c r="U613" s="31"/>
      <c r="V613" s="31"/>
      <c r="W613" s="31"/>
      <c r="X613" s="31"/>
      <c r="Y613" s="31"/>
      <c r="Z613" s="31"/>
    </row>
    <row r="614" ht="15.75" customHeight="1">
      <c r="A614" s="31"/>
      <c r="B614" s="31"/>
      <c r="C614" s="31"/>
      <c r="D614" s="31"/>
      <c r="E614" s="31"/>
      <c r="F614" s="31"/>
      <c r="G614" s="31"/>
      <c r="H614" s="31"/>
      <c r="I614" s="31"/>
      <c r="J614" s="31"/>
      <c r="K614" s="31"/>
      <c r="L614" s="31"/>
      <c r="M614" s="31"/>
      <c r="N614" s="31"/>
      <c r="O614" s="31"/>
      <c r="P614" s="31"/>
      <c r="Q614" s="31"/>
      <c r="R614" s="31"/>
      <c r="S614" s="31"/>
      <c r="T614" s="31"/>
      <c r="U614" s="31"/>
      <c r="V614" s="31"/>
      <c r="W614" s="31"/>
      <c r="X614" s="31"/>
      <c r="Y614" s="31"/>
      <c r="Z614" s="31"/>
    </row>
    <row r="615" ht="15.75" customHeight="1">
      <c r="A615" s="31"/>
      <c r="B615" s="31"/>
      <c r="C615" s="31"/>
      <c r="D615" s="31"/>
      <c r="E615" s="31"/>
      <c r="F615" s="31"/>
      <c r="G615" s="31"/>
      <c r="H615" s="31"/>
      <c r="I615" s="31"/>
      <c r="J615" s="31"/>
      <c r="K615" s="31"/>
      <c r="L615" s="31"/>
      <c r="M615" s="31"/>
      <c r="N615" s="31"/>
      <c r="O615" s="31"/>
      <c r="P615" s="31"/>
      <c r="Q615" s="31"/>
      <c r="R615" s="31"/>
      <c r="S615" s="31"/>
      <c r="T615" s="31"/>
      <c r="U615" s="31"/>
      <c r="V615" s="31"/>
      <c r="W615" s="31"/>
      <c r="X615" s="31"/>
      <c r="Y615" s="31"/>
      <c r="Z615" s="31"/>
    </row>
    <row r="616" ht="15.75" customHeight="1">
      <c r="A616" s="31"/>
      <c r="B616" s="31"/>
      <c r="C616" s="31"/>
      <c r="D616" s="31"/>
      <c r="E616" s="31"/>
      <c r="F616" s="31"/>
      <c r="G616" s="31"/>
      <c r="H616" s="31"/>
      <c r="I616" s="31"/>
      <c r="J616" s="31"/>
      <c r="K616" s="31"/>
      <c r="L616" s="31"/>
      <c r="M616" s="31"/>
      <c r="N616" s="31"/>
      <c r="O616" s="31"/>
      <c r="P616" s="31"/>
      <c r="Q616" s="31"/>
      <c r="R616" s="31"/>
      <c r="S616" s="31"/>
      <c r="T616" s="31"/>
      <c r="U616" s="31"/>
      <c r="V616" s="31"/>
      <c r="W616" s="31"/>
      <c r="X616" s="31"/>
      <c r="Y616" s="31"/>
      <c r="Z616" s="31"/>
    </row>
    <row r="617" ht="15.75" customHeight="1">
      <c r="A617" s="31"/>
      <c r="B617" s="31"/>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row>
    <row r="618" ht="15.75" customHeight="1">
      <c r="A618" s="31"/>
      <c r="B618" s="31"/>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row>
    <row r="619" ht="15.75" customHeight="1">
      <c r="A619" s="31"/>
      <c r="B619" s="31"/>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row>
    <row r="620" ht="15.75" customHeight="1">
      <c r="A620" s="31"/>
      <c r="B620" s="31"/>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row>
    <row r="621" ht="15.75" customHeight="1">
      <c r="A621" s="31"/>
      <c r="B621" s="31"/>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row>
    <row r="622" ht="15.75" customHeight="1">
      <c r="A622" s="31"/>
      <c r="B622" s="31"/>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row>
    <row r="623" ht="15.75" customHeight="1">
      <c r="A623" s="31"/>
      <c r="B623" s="31"/>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row>
    <row r="624" ht="15.75" customHeight="1">
      <c r="A624" s="31"/>
      <c r="B624" s="31"/>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row>
    <row r="625" ht="15.75" customHeight="1">
      <c r="A625" s="31"/>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row>
    <row r="626" ht="15.75" customHeight="1">
      <c r="A626" s="31"/>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row>
    <row r="627" ht="15.75" customHeight="1">
      <c r="A627" s="31"/>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row>
    <row r="628" ht="15.75" customHeight="1">
      <c r="A628" s="31"/>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row>
    <row r="629" ht="15.75" customHeight="1">
      <c r="A629" s="31"/>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row>
    <row r="630" ht="15.75" customHeight="1">
      <c r="A630" s="31"/>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row>
    <row r="631" ht="15.75" customHeight="1">
      <c r="A631" s="31"/>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row>
    <row r="632" ht="15.75" customHeight="1">
      <c r="A632" s="31"/>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row>
    <row r="633" ht="15.75" customHeight="1">
      <c r="A633" s="31"/>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row>
    <row r="634" ht="15.75" customHeight="1">
      <c r="A634" s="31"/>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row>
    <row r="635" ht="15.75" customHeight="1">
      <c r="A635" s="31"/>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row>
    <row r="636" ht="15.75" customHeight="1">
      <c r="A636" s="31"/>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row>
    <row r="637" ht="15.75" customHeight="1">
      <c r="A637" s="31"/>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row>
    <row r="638" ht="15.75" customHeight="1">
      <c r="A638" s="31"/>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row>
    <row r="639" ht="15.75" customHeight="1">
      <c r="A639" s="31"/>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row>
    <row r="640" ht="15.75" customHeight="1">
      <c r="A640" s="31"/>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row>
    <row r="641" ht="15.75" customHeight="1">
      <c r="A641" s="31"/>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row>
    <row r="642" ht="15.75" customHeight="1">
      <c r="A642" s="31"/>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row>
    <row r="643" ht="15.75" customHeight="1">
      <c r="A643" s="31"/>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row>
    <row r="644" ht="15.75" customHeight="1">
      <c r="A644" s="31"/>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row>
    <row r="645" ht="15.75" customHeight="1">
      <c r="A645" s="31"/>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row>
    <row r="646" ht="15.75" customHeight="1">
      <c r="A646" s="31"/>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row>
    <row r="647" ht="15.75" customHeight="1">
      <c r="A647" s="31"/>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row>
    <row r="648" ht="15.75" customHeight="1">
      <c r="A648" s="31"/>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row>
    <row r="649" ht="15.75" customHeight="1">
      <c r="A649" s="31"/>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row>
    <row r="650" ht="15.75" customHeight="1">
      <c r="A650" s="31"/>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row>
    <row r="651" ht="15.75" customHeight="1">
      <c r="A651" s="31"/>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row>
    <row r="652" ht="15.75" customHeight="1">
      <c r="A652" s="31"/>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row>
    <row r="653" ht="15.75" customHeight="1">
      <c r="A653" s="31"/>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row>
    <row r="654" ht="15.75" customHeight="1">
      <c r="A654" s="31"/>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row>
    <row r="655" ht="15.75" customHeight="1">
      <c r="A655" s="31"/>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row>
    <row r="656" ht="15.75" customHeight="1">
      <c r="A656" s="31"/>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row>
    <row r="657" ht="15.75" customHeight="1">
      <c r="A657" s="31"/>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row>
    <row r="658" ht="15.75" customHeight="1">
      <c r="A658" s="31"/>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row>
    <row r="659" ht="15.75" customHeight="1">
      <c r="A659" s="31"/>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row>
    <row r="660" ht="15.75" customHeight="1">
      <c r="A660" s="31"/>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row>
    <row r="661" ht="15.75" customHeight="1">
      <c r="A661" s="31"/>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row>
    <row r="662" ht="15.75" customHeight="1">
      <c r="A662" s="31"/>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row>
    <row r="663" ht="15.75" customHeight="1">
      <c r="A663" s="31"/>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row>
    <row r="664" ht="15.75" customHeight="1">
      <c r="A664" s="31"/>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row>
    <row r="665" ht="15.75" customHeight="1">
      <c r="A665" s="31"/>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row>
    <row r="666" ht="15.75" customHeight="1">
      <c r="A666" s="31"/>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row>
    <row r="667" ht="15.75" customHeight="1">
      <c r="A667" s="31"/>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row>
    <row r="668" ht="15.75" customHeight="1">
      <c r="A668" s="31"/>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row>
    <row r="669" ht="15.75" customHeight="1">
      <c r="A669" s="31"/>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row>
    <row r="670" ht="15.75" customHeight="1">
      <c r="A670" s="31"/>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row>
    <row r="671" ht="15.75" customHeight="1">
      <c r="A671" s="31"/>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row>
    <row r="672" ht="15.75" customHeight="1">
      <c r="A672" s="31"/>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row>
    <row r="673" ht="15.75" customHeight="1">
      <c r="A673" s="31"/>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row>
    <row r="674" ht="15.75" customHeight="1">
      <c r="A674" s="31"/>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row>
    <row r="675" ht="15.75" customHeight="1">
      <c r="A675" s="31"/>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row>
    <row r="676" ht="15.75" customHeight="1">
      <c r="A676" s="31"/>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row>
    <row r="677" ht="15.75" customHeight="1">
      <c r="A677" s="31"/>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row>
    <row r="678" ht="15.75" customHeight="1">
      <c r="A678" s="31"/>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row>
    <row r="679" ht="15.75" customHeight="1">
      <c r="A679" s="31"/>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row>
    <row r="680" ht="15.75" customHeight="1">
      <c r="A680" s="31"/>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row>
    <row r="681" ht="15.75" customHeight="1">
      <c r="A681" s="31"/>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row>
    <row r="682" ht="15.75" customHeight="1">
      <c r="A682" s="31"/>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row>
    <row r="683" ht="15.75" customHeight="1">
      <c r="A683" s="31"/>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row>
    <row r="684" ht="15.75" customHeight="1">
      <c r="A684" s="31"/>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row>
    <row r="685" ht="15.75" customHeight="1">
      <c r="A685" s="31"/>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row>
    <row r="686" ht="15.75" customHeight="1">
      <c r="A686" s="31"/>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row>
    <row r="687" ht="15.75" customHeight="1">
      <c r="A687" s="31"/>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row>
    <row r="688" ht="15.75" customHeight="1">
      <c r="A688" s="31"/>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row>
    <row r="689" ht="15.75" customHeight="1">
      <c r="A689" s="31"/>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row>
    <row r="690" ht="15.75" customHeight="1">
      <c r="A690" s="31"/>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row>
    <row r="691" ht="15.75" customHeight="1">
      <c r="A691" s="31"/>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row>
    <row r="692" ht="15.75" customHeight="1">
      <c r="A692" s="31"/>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row>
    <row r="693" ht="15.75" customHeight="1">
      <c r="A693" s="31"/>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row>
    <row r="694" ht="15.75" customHeight="1">
      <c r="A694" s="31"/>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row>
    <row r="695" ht="15.75" customHeight="1">
      <c r="A695" s="31"/>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row>
    <row r="696" ht="15.75" customHeight="1">
      <c r="A696" s="31"/>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row>
    <row r="697" ht="15.75" customHeight="1">
      <c r="A697" s="31"/>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row>
    <row r="698" ht="15.75" customHeight="1">
      <c r="A698" s="31"/>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row>
    <row r="699" ht="15.75" customHeight="1">
      <c r="A699" s="31"/>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row>
    <row r="700" ht="15.75" customHeight="1">
      <c r="A700" s="31"/>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row>
    <row r="701" ht="15.75" customHeight="1">
      <c r="A701" s="31"/>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row>
    <row r="702" ht="15.75" customHeight="1">
      <c r="A702" s="31"/>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row>
    <row r="703" ht="15.75" customHeight="1">
      <c r="A703" s="31"/>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row>
    <row r="704" ht="15.75" customHeight="1">
      <c r="A704" s="31"/>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row>
    <row r="705" ht="15.75" customHeight="1">
      <c r="A705" s="31"/>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row>
    <row r="706" ht="15.75" customHeight="1">
      <c r="A706" s="31"/>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row>
    <row r="707" ht="15.75" customHeight="1">
      <c r="A707" s="31"/>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row>
    <row r="708" ht="15.75" customHeight="1">
      <c r="A708" s="31"/>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row>
    <row r="709" ht="15.75" customHeight="1">
      <c r="A709" s="31"/>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row>
    <row r="710" ht="15.75" customHeight="1">
      <c r="A710" s="31"/>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row>
    <row r="711" ht="15.75" customHeight="1">
      <c r="A711" s="31"/>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row>
    <row r="712" ht="15.75" customHeight="1">
      <c r="A712" s="31"/>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row>
    <row r="713" ht="15.75" customHeight="1">
      <c r="A713" s="31"/>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row>
    <row r="714" ht="15.75" customHeight="1">
      <c r="A714" s="31"/>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row>
    <row r="715" ht="15.75" customHeight="1">
      <c r="A715" s="31"/>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row>
    <row r="716" ht="15.75" customHeight="1">
      <c r="A716" s="31"/>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row>
    <row r="717" ht="15.75" customHeight="1">
      <c r="A717" s="31"/>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row>
    <row r="718" ht="15.75" customHeight="1">
      <c r="A718" s="31"/>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row>
    <row r="719" ht="15.75" customHeight="1">
      <c r="A719" s="31"/>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row>
    <row r="720" ht="15.75" customHeight="1">
      <c r="A720" s="31"/>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row>
    <row r="721" ht="15.75" customHeight="1">
      <c r="A721" s="31"/>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row>
    <row r="722" ht="15.75" customHeight="1">
      <c r="A722" s="31"/>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row>
    <row r="723" ht="15.75" customHeight="1">
      <c r="A723" s="31"/>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row>
    <row r="724" ht="15.75" customHeight="1">
      <c r="A724" s="31"/>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row>
    <row r="725" ht="15.75" customHeight="1">
      <c r="A725" s="31"/>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row>
    <row r="726" ht="15.75" customHeight="1">
      <c r="A726" s="31"/>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row>
    <row r="727" ht="15.75" customHeight="1">
      <c r="A727" s="31"/>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row>
    <row r="728" ht="15.75" customHeight="1">
      <c r="A728" s="31"/>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row>
    <row r="729" ht="15.75" customHeight="1">
      <c r="A729" s="31"/>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row>
    <row r="730" ht="15.75" customHeight="1">
      <c r="A730" s="31"/>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row>
    <row r="731" ht="15.75" customHeight="1">
      <c r="A731" s="31"/>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row>
    <row r="732" ht="15.75" customHeight="1">
      <c r="A732" s="31"/>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row>
    <row r="733" ht="15.75" customHeight="1">
      <c r="A733" s="31"/>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row>
    <row r="734" ht="15.75" customHeight="1">
      <c r="A734" s="31"/>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row>
    <row r="735" ht="15.75" customHeight="1">
      <c r="A735" s="31"/>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row>
    <row r="736" ht="15.75" customHeight="1">
      <c r="A736" s="31"/>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row>
    <row r="737" ht="15.75" customHeight="1">
      <c r="A737" s="31"/>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row>
    <row r="738" ht="15.75" customHeight="1">
      <c r="A738" s="31"/>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row>
    <row r="739" ht="15.75" customHeight="1">
      <c r="A739" s="31"/>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row>
    <row r="740" ht="15.75" customHeight="1">
      <c r="A740" s="31"/>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row>
    <row r="741" ht="15.75" customHeight="1">
      <c r="A741" s="31"/>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row>
    <row r="742" ht="15.75" customHeight="1">
      <c r="A742" s="31"/>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row>
    <row r="743" ht="15.75" customHeight="1">
      <c r="A743" s="31"/>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row>
    <row r="744" ht="15.75" customHeight="1">
      <c r="A744" s="31"/>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row>
    <row r="745" ht="15.75" customHeight="1">
      <c r="A745" s="31"/>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row>
    <row r="746" ht="15.75" customHeight="1">
      <c r="A746" s="31"/>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row>
    <row r="747" ht="15.75" customHeight="1">
      <c r="A747" s="31"/>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row>
    <row r="748" ht="15.75" customHeight="1">
      <c r="A748" s="31"/>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row>
    <row r="749" ht="15.75" customHeight="1">
      <c r="A749" s="31"/>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row>
    <row r="750" ht="15.75" customHeight="1">
      <c r="A750" s="31"/>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row>
    <row r="751" ht="15.75" customHeight="1">
      <c r="A751" s="31"/>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row>
    <row r="752" ht="15.75" customHeight="1">
      <c r="A752" s="31"/>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row>
    <row r="753" ht="15.75" customHeight="1">
      <c r="A753" s="31"/>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row>
    <row r="754" ht="15.75" customHeight="1">
      <c r="A754" s="31"/>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row>
    <row r="755" ht="15.75" customHeight="1">
      <c r="A755" s="31"/>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row>
    <row r="756" ht="15.75" customHeight="1">
      <c r="A756" s="31"/>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row>
    <row r="757" ht="15.75" customHeight="1">
      <c r="A757" s="31"/>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row>
    <row r="758" ht="15.75" customHeight="1">
      <c r="A758" s="31"/>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row>
    <row r="759" ht="15.75" customHeight="1">
      <c r="A759" s="31"/>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row>
    <row r="760" ht="15.75" customHeight="1">
      <c r="A760" s="31"/>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row>
    <row r="761" ht="15.75" customHeight="1">
      <c r="A761" s="31"/>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row>
    <row r="762" ht="15.75" customHeight="1">
      <c r="A762" s="31"/>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row>
    <row r="763" ht="15.75" customHeight="1">
      <c r="A763" s="31"/>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row>
    <row r="764" ht="15.75" customHeight="1">
      <c r="A764" s="31"/>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row>
    <row r="765" ht="15.75" customHeight="1">
      <c r="A765" s="31"/>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row>
    <row r="766" ht="15.75" customHeight="1">
      <c r="A766" s="31"/>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row>
    <row r="767" ht="15.75" customHeight="1">
      <c r="A767" s="31"/>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row>
    <row r="768" ht="15.75" customHeight="1">
      <c r="A768" s="31"/>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row>
    <row r="769" ht="15.75" customHeight="1">
      <c r="A769" s="31"/>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row>
    <row r="770" ht="15.75" customHeight="1">
      <c r="A770" s="31"/>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row>
    <row r="771" ht="15.75" customHeight="1">
      <c r="A771" s="31"/>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row>
    <row r="772" ht="15.75" customHeight="1">
      <c r="A772" s="31"/>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row>
    <row r="773" ht="15.75" customHeight="1">
      <c r="A773" s="31"/>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row>
    <row r="774" ht="15.75" customHeight="1">
      <c r="A774" s="31"/>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row>
    <row r="775" ht="15.75" customHeight="1">
      <c r="A775" s="31"/>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row>
    <row r="776" ht="15.75" customHeight="1">
      <c r="A776" s="31"/>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row>
    <row r="777" ht="15.75" customHeight="1">
      <c r="A777" s="31"/>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row>
    <row r="778" ht="15.75" customHeight="1">
      <c r="A778" s="31"/>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row>
    <row r="779" ht="15.75" customHeight="1">
      <c r="A779" s="31"/>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row>
    <row r="780" ht="15.75" customHeight="1">
      <c r="A780" s="31"/>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row>
    <row r="781" ht="15.75" customHeight="1">
      <c r="A781" s="31"/>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row>
    <row r="782" ht="15.75" customHeight="1">
      <c r="A782" s="31"/>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row>
    <row r="783" ht="15.75" customHeight="1">
      <c r="A783" s="31"/>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row>
    <row r="784" ht="15.75" customHeight="1">
      <c r="A784" s="31"/>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row>
    <row r="785" ht="15.75" customHeight="1">
      <c r="A785" s="31"/>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row>
    <row r="786" ht="15.75" customHeight="1">
      <c r="A786" s="31"/>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row>
    <row r="787" ht="15.75" customHeight="1">
      <c r="A787" s="31"/>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row>
    <row r="788" ht="15.75" customHeight="1">
      <c r="A788" s="31"/>
      <c r="B788" s="31"/>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row>
    <row r="789" ht="15.75" customHeight="1">
      <c r="A789" s="31"/>
      <c r="B789" s="31"/>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row>
    <row r="790" ht="15.75" customHeight="1">
      <c r="A790" s="31"/>
      <c r="B790" s="31"/>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row>
    <row r="791" ht="15.75" customHeight="1">
      <c r="A791" s="31"/>
      <c r="B791" s="31"/>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row>
    <row r="792" ht="15.75" customHeight="1">
      <c r="A792" s="31"/>
      <c r="B792" s="31"/>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row>
    <row r="793" ht="15.75" customHeight="1">
      <c r="A793" s="31"/>
      <c r="B793" s="31"/>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row>
    <row r="794" ht="15.75" customHeight="1">
      <c r="A794" s="31"/>
      <c r="B794" s="31"/>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row>
    <row r="795" ht="15.75" customHeight="1">
      <c r="A795" s="31"/>
      <c r="B795" s="31"/>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row>
    <row r="796" ht="15.75" customHeight="1">
      <c r="A796" s="31"/>
      <c r="B796" s="31"/>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row>
    <row r="797" ht="15.75" customHeight="1">
      <c r="A797" s="31"/>
      <c r="B797" s="31"/>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row>
    <row r="798" ht="15.75" customHeight="1">
      <c r="A798" s="31"/>
      <c r="B798" s="31"/>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row>
    <row r="799" ht="15.75" customHeight="1">
      <c r="A799" s="31"/>
      <c r="B799" s="31"/>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row>
    <row r="800" ht="15.75" customHeight="1">
      <c r="A800" s="31"/>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row>
    <row r="801" ht="15.75" customHeight="1">
      <c r="A801" s="31"/>
      <c r="B801" s="31"/>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row>
    <row r="802" ht="15.75" customHeight="1">
      <c r="A802" s="31"/>
      <c r="B802" s="31"/>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row>
    <row r="803" ht="15.75" customHeight="1">
      <c r="A803" s="31"/>
      <c r="B803" s="31"/>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row>
    <row r="804" ht="15.75" customHeight="1">
      <c r="A804" s="31"/>
      <c r="B804" s="31"/>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row>
    <row r="805" ht="15.75" customHeight="1">
      <c r="A805" s="31"/>
      <c r="B805" s="31"/>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row>
    <row r="806" ht="15.75" customHeight="1">
      <c r="A806" s="31"/>
      <c r="B806" s="31"/>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row>
    <row r="807" ht="15.75" customHeight="1">
      <c r="A807" s="31"/>
      <c r="B807" s="31"/>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row>
    <row r="808" ht="15.75" customHeight="1">
      <c r="A808" s="31"/>
      <c r="B808" s="31"/>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row>
    <row r="809" ht="15.75" customHeight="1">
      <c r="A809" s="31"/>
      <c r="B809" s="31"/>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row>
    <row r="810" ht="15.75" customHeight="1">
      <c r="A810" s="31"/>
      <c r="B810" s="31"/>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row>
    <row r="811" ht="15.75" customHeight="1">
      <c r="A811" s="31"/>
      <c r="B811" s="31"/>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row>
    <row r="812" ht="15.75" customHeight="1">
      <c r="A812" s="31"/>
      <c r="B812" s="31"/>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row>
    <row r="813" ht="15.75" customHeight="1">
      <c r="A813" s="31"/>
      <c r="B813" s="31"/>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row>
    <row r="814" ht="15.75" customHeight="1">
      <c r="A814" s="31"/>
      <c r="B814" s="31"/>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row>
    <row r="815" ht="15.75" customHeight="1">
      <c r="A815" s="31"/>
      <c r="B815" s="31"/>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row>
    <row r="816" ht="15.75" customHeight="1">
      <c r="A816" s="31"/>
      <c r="B816" s="31"/>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row>
    <row r="817" ht="15.75" customHeight="1">
      <c r="A817" s="31"/>
      <c r="B817" s="31"/>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row>
    <row r="818" ht="15.75" customHeight="1">
      <c r="A818" s="31"/>
      <c r="B818" s="31"/>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row>
    <row r="819" ht="15.75" customHeight="1">
      <c r="A819" s="31"/>
      <c r="B819" s="31"/>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row>
    <row r="820" ht="15.75" customHeight="1">
      <c r="A820" s="31"/>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row>
    <row r="821" ht="15.75" customHeight="1">
      <c r="A821" s="31"/>
      <c r="B821" s="31"/>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row>
    <row r="822" ht="15.75" customHeight="1">
      <c r="A822" s="31"/>
      <c r="B822" s="31"/>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row>
    <row r="823" ht="15.75" customHeight="1">
      <c r="A823" s="31"/>
      <c r="B823" s="31"/>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row>
    <row r="824" ht="15.75" customHeight="1">
      <c r="A824" s="31"/>
      <c r="B824" s="31"/>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row>
    <row r="825" ht="15.75" customHeight="1">
      <c r="A825" s="31"/>
      <c r="B825" s="31"/>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row>
    <row r="826" ht="15.75" customHeight="1">
      <c r="A826" s="31"/>
      <c r="B826" s="31"/>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row>
    <row r="827" ht="15.75" customHeight="1">
      <c r="A827" s="31"/>
      <c r="B827" s="31"/>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row>
    <row r="828" ht="15.75" customHeight="1">
      <c r="A828" s="31"/>
      <c r="B828" s="31"/>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row>
    <row r="829" ht="15.75" customHeight="1">
      <c r="A829" s="31"/>
      <c r="B829" s="31"/>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row>
    <row r="830" ht="15.75" customHeight="1">
      <c r="A830" s="31"/>
      <c r="B830" s="31"/>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row>
    <row r="831" ht="15.75" customHeight="1">
      <c r="A831" s="31"/>
      <c r="B831" s="31"/>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row>
    <row r="832" ht="15.75" customHeight="1">
      <c r="A832" s="31"/>
      <c r="B832" s="31"/>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row>
    <row r="833" ht="15.75" customHeight="1">
      <c r="A833" s="31"/>
      <c r="B833" s="31"/>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row>
    <row r="834" ht="15.75" customHeight="1">
      <c r="A834" s="31"/>
      <c r="B834" s="31"/>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row>
    <row r="835" ht="15.75" customHeight="1">
      <c r="A835" s="31"/>
      <c r="B835" s="31"/>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row>
    <row r="836" ht="15.75" customHeight="1">
      <c r="A836" s="31"/>
      <c r="B836" s="31"/>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row>
    <row r="837" ht="15.75" customHeight="1">
      <c r="A837" s="31"/>
      <c r="B837" s="31"/>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row>
    <row r="838" ht="15.75" customHeight="1">
      <c r="A838" s="31"/>
      <c r="B838" s="31"/>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row>
    <row r="839" ht="15.75" customHeight="1">
      <c r="A839" s="31"/>
      <c r="B839" s="31"/>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row>
    <row r="840" ht="15.75" customHeight="1">
      <c r="A840" s="31"/>
      <c r="B840" s="31"/>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row>
    <row r="841" ht="15.75" customHeight="1">
      <c r="A841" s="31"/>
      <c r="B841" s="31"/>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row>
    <row r="842" ht="15.75" customHeight="1">
      <c r="A842" s="31"/>
      <c r="B842" s="31"/>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row>
    <row r="843" ht="15.75" customHeight="1">
      <c r="A843" s="31"/>
      <c r="B843" s="31"/>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row>
    <row r="844" ht="15.75" customHeight="1">
      <c r="A844" s="31"/>
      <c r="B844" s="31"/>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row>
    <row r="845" ht="15.75" customHeight="1">
      <c r="A845" s="31"/>
      <c r="B845" s="31"/>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row>
    <row r="846" ht="15.75" customHeight="1">
      <c r="A846" s="31"/>
      <c r="B846" s="31"/>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row>
    <row r="847" ht="15.75" customHeight="1">
      <c r="A847" s="31"/>
      <c r="B847" s="31"/>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row>
    <row r="848" ht="15.75" customHeight="1">
      <c r="A848" s="31"/>
      <c r="B848" s="31"/>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row>
    <row r="849" ht="15.75" customHeight="1">
      <c r="A849" s="31"/>
      <c r="B849" s="31"/>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row>
    <row r="850" ht="15.75" customHeight="1">
      <c r="A850" s="31"/>
      <c r="B850" s="31"/>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row>
    <row r="851" ht="15.75" customHeight="1">
      <c r="A851" s="31"/>
      <c r="B851" s="31"/>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row>
    <row r="852" ht="15.75" customHeight="1">
      <c r="A852" s="31"/>
      <c r="B852" s="31"/>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row>
    <row r="853" ht="15.75" customHeight="1">
      <c r="A853" s="31"/>
      <c r="B853" s="31"/>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row>
    <row r="854" ht="15.75" customHeight="1">
      <c r="A854" s="31"/>
      <c r="B854" s="31"/>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row>
    <row r="855" ht="15.75" customHeight="1">
      <c r="A855" s="31"/>
      <c r="B855" s="31"/>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row>
    <row r="856" ht="15.75" customHeight="1">
      <c r="A856" s="31"/>
      <c r="B856" s="31"/>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row>
    <row r="857" ht="15.75" customHeight="1">
      <c r="A857" s="31"/>
      <c r="B857" s="31"/>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row>
    <row r="858" ht="15.75" customHeight="1">
      <c r="A858" s="31"/>
      <c r="B858" s="31"/>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row>
    <row r="859" ht="15.75" customHeight="1">
      <c r="A859" s="31"/>
      <c r="B859" s="31"/>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row>
    <row r="860" ht="15.75" customHeight="1">
      <c r="A860" s="31"/>
      <c r="B860" s="31"/>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row>
    <row r="861" ht="15.75" customHeight="1">
      <c r="A861" s="31"/>
      <c r="B861" s="31"/>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row>
    <row r="862" ht="15.75" customHeight="1">
      <c r="A862" s="31"/>
      <c r="B862" s="31"/>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row>
    <row r="863" ht="15.75" customHeight="1">
      <c r="A863" s="31"/>
      <c r="B863" s="31"/>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row>
    <row r="864" ht="15.75" customHeight="1">
      <c r="A864" s="31"/>
      <c r="B864" s="31"/>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row>
    <row r="865" ht="15.75" customHeight="1">
      <c r="A865" s="31"/>
      <c r="B865" s="31"/>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row>
    <row r="866" ht="15.75" customHeight="1">
      <c r="A866" s="31"/>
      <c r="B866" s="31"/>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row>
    <row r="867" ht="15.75" customHeight="1">
      <c r="A867" s="31"/>
      <c r="B867" s="31"/>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row>
    <row r="868" ht="15.75" customHeight="1">
      <c r="A868" s="31"/>
      <c r="B868" s="31"/>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row>
    <row r="869" ht="15.75" customHeight="1">
      <c r="A869" s="31"/>
      <c r="B869" s="31"/>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row>
    <row r="870" ht="15.75" customHeight="1">
      <c r="A870" s="31"/>
      <c r="B870" s="31"/>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row>
    <row r="871" ht="15.75" customHeight="1">
      <c r="A871" s="31"/>
      <c r="B871" s="31"/>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row>
    <row r="872" ht="15.75" customHeight="1">
      <c r="A872" s="31"/>
      <c r="B872" s="31"/>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row>
    <row r="873" ht="15.75" customHeight="1">
      <c r="A873" s="31"/>
      <c r="B873" s="31"/>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row>
    <row r="874" ht="15.75" customHeight="1">
      <c r="A874" s="31"/>
      <c r="B874" s="31"/>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row>
    <row r="875" ht="15.75" customHeight="1">
      <c r="A875" s="31"/>
      <c r="B875" s="31"/>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row>
    <row r="876" ht="15.75" customHeight="1">
      <c r="A876" s="31"/>
      <c r="B876" s="31"/>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row>
    <row r="877" ht="15.75" customHeight="1">
      <c r="A877" s="31"/>
      <c r="B877" s="31"/>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row>
    <row r="878" ht="15.75" customHeight="1">
      <c r="A878" s="31"/>
      <c r="B878" s="31"/>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row>
    <row r="879" ht="15.75" customHeight="1">
      <c r="A879" s="31"/>
      <c r="B879" s="31"/>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row>
    <row r="880" ht="15.75" customHeight="1">
      <c r="A880" s="31"/>
      <c r="B880" s="31"/>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row>
    <row r="881" ht="15.75" customHeight="1">
      <c r="A881" s="31"/>
      <c r="B881" s="31"/>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row>
    <row r="882" ht="15.75" customHeight="1">
      <c r="A882" s="31"/>
      <c r="B882" s="31"/>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row>
    <row r="883" ht="15.75" customHeight="1">
      <c r="A883" s="31"/>
      <c r="B883" s="31"/>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row>
    <row r="884" ht="15.75" customHeight="1">
      <c r="A884" s="31"/>
      <c r="B884" s="31"/>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row>
    <row r="885" ht="15.75" customHeight="1">
      <c r="A885" s="31"/>
      <c r="B885" s="31"/>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row>
    <row r="886" ht="15.75" customHeight="1">
      <c r="A886" s="31"/>
      <c r="B886" s="31"/>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row>
    <row r="887" ht="15.75" customHeight="1">
      <c r="A887" s="31"/>
      <c r="B887" s="31"/>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row>
    <row r="888" ht="15.75" customHeight="1">
      <c r="A888" s="31"/>
      <c r="B888" s="31"/>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row>
    <row r="889" ht="15.75" customHeight="1">
      <c r="A889" s="31"/>
      <c r="B889" s="31"/>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row>
    <row r="890" ht="15.75" customHeight="1">
      <c r="A890" s="31"/>
      <c r="B890" s="31"/>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row>
    <row r="891" ht="15.75" customHeight="1">
      <c r="A891" s="31"/>
      <c r="B891" s="31"/>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row>
    <row r="892" ht="15.75" customHeight="1">
      <c r="A892" s="31"/>
      <c r="B892" s="31"/>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row>
    <row r="893" ht="15.75" customHeight="1">
      <c r="A893" s="31"/>
      <c r="B893" s="31"/>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row>
    <row r="894" ht="15.75" customHeight="1">
      <c r="A894" s="31"/>
      <c r="B894" s="31"/>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row>
    <row r="895" ht="15.75" customHeight="1">
      <c r="A895" s="31"/>
      <c r="B895" s="31"/>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row>
    <row r="896" ht="15.75" customHeight="1">
      <c r="A896" s="31"/>
      <c r="B896" s="31"/>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row>
    <row r="897" ht="15.75" customHeight="1">
      <c r="A897" s="31"/>
      <c r="B897" s="31"/>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row>
    <row r="898" ht="15.75" customHeight="1">
      <c r="A898" s="31"/>
      <c r="B898" s="31"/>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row>
    <row r="899" ht="15.75" customHeight="1">
      <c r="A899" s="31"/>
      <c r="B899" s="31"/>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row>
    <row r="900" ht="15.75" customHeight="1">
      <c r="A900" s="31"/>
      <c r="B900" s="31"/>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row>
    <row r="901" ht="15.75" customHeight="1">
      <c r="A901" s="31"/>
      <c r="B901" s="31"/>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row>
    <row r="902" ht="15.75" customHeight="1">
      <c r="A902" s="31"/>
      <c r="B902" s="31"/>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row>
    <row r="903" ht="15.75" customHeight="1">
      <c r="A903" s="31"/>
      <c r="B903" s="31"/>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row>
    <row r="904" ht="15.75" customHeight="1">
      <c r="A904" s="31"/>
      <c r="B904" s="31"/>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row>
    <row r="905" ht="15.75" customHeight="1">
      <c r="A905" s="31"/>
      <c r="B905" s="31"/>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row>
    <row r="906" ht="15.75" customHeight="1">
      <c r="A906" s="31"/>
      <c r="B906" s="31"/>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row>
    <row r="907" ht="15.75" customHeight="1">
      <c r="A907" s="31"/>
      <c r="B907" s="31"/>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row>
    <row r="908" ht="15.75" customHeight="1">
      <c r="A908" s="31"/>
      <c r="B908" s="31"/>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row>
    <row r="909" ht="15.75" customHeight="1">
      <c r="A909" s="31"/>
      <c r="B909" s="31"/>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row>
    <row r="910" ht="15.75" customHeight="1">
      <c r="A910" s="31"/>
      <c r="B910" s="31"/>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row>
    <row r="911" ht="15.75" customHeight="1">
      <c r="A911" s="31"/>
      <c r="B911" s="31"/>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row>
    <row r="912" ht="15.75" customHeight="1">
      <c r="A912" s="31"/>
      <c r="B912" s="31"/>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row>
    <row r="913" ht="15.75" customHeight="1">
      <c r="A913" s="31"/>
      <c r="B913" s="31"/>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row>
    <row r="914" ht="15.75" customHeight="1">
      <c r="A914" s="31"/>
      <c r="B914" s="31"/>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row>
    <row r="915" ht="15.75" customHeight="1">
      <c r="A915" s="31"/>
      <c r="B915" s="31"/>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row>
    <row r="916" ht="15.75" customHeight="1">
      <c r="A916" s="31"/>
      <c r="B916" s="31"/>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row>
    <row r="917" ht="15.75" customHeight="1">
      <c r="A917" s="31"/>
      <c r="B917" s="31"/>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row>
    <row r="918" ht="15.75" customHeight="1">
      <c r="A918" s="31"/>
      <c r="B918" s="31"/>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row>
    <row r="919" ht="15.75" customHeight="1">
      <c r="A919" s="31"/>
      <c r="B919" s="31"/>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row>
    <row r="920" ht="15.75" customHeight="1">
      <c r="A920" s="31"/>
      <c r="B920" s="31"/>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row>
    <row r="921" ht="15.75" customHeight="1">
      <c r="A921" s="31"/>
      <c r="B921" s="31"/>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row>
    <row r="922" ht="15.75" customHeight="1">
      <c r="A922" s="31"/>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row>
    <row r="923" ht="15.75" customHeight="1">
      <c r="A923" s="31"/>
      <c r="B923" s="31"/>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row>
    <row r="924" ht="15.75" customHeight="1">
      <c r="A924" s="31"/>
      <c r="B924" s="31"/>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row>
    <row r="925" ht="15.75" customHeight="1">
      <c r="A925" s="31"/>
      <c r="B925" s="31"/>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row>
    <row r="926" ht="15.75" customHeight="1">
      <c r="A926" s="31"/>
      <c r="B926" s="31"/>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row>
    <row r="927" ht="15.75" customHeight="1">
      <c r="A927" s="31"/>
      <c r="B927" s="31"/>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row>
    <row r="928" ht="15.75" customHeight="1">
      <c r="A928" s="31"/>
      <c r="B928" s="31"/>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row>
    <row r="929" ht="15.75" customHeight="1">
      <c r="A929" s="31"/>
      <c r="B929" s="31"/>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row>
    <row r="930" ht="15.75" customHeight="1">
      <c r="A930" s="31"/>
      <c r="B930" s="31"/>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row>
    <row r="931" ht="15.75" customHeight="1">
      <c r="A931" s="31"/>
      <c r="B931" s="31"/>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row>
    <row r="932" ht="15.75" customHeight="1">
      <c r="A932" s="31"/>
      <c r="B932" s="31"/>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row>
    <row r="933" ht="15.75" customHeight="1">
      <c r="A933" s="31"/>
      <c r="B933" s="31"/>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row>
    <row r="934" ht="15.75" customHeight="1">
      <c r="A934" s="31"/>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row>
    <row r="935" ht="15.75" customHeight="1">
      <c r="A935" s="31"/>
      <c r="B935" s="31"/>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row>
    <row r="936" ht="15.75" customHeight="1">
      <c r="A936" s="31"/>
      <c r="B936" s="31"/>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row>
    <row r="937" ht="15.75" customHeight="1">
      <c r="A937" s="31"/>
      <c r="B937" s="31"/>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row>
    <row r="938" ht="15.75" customHeight="1">
      <c r="A938" s="31"/>
      <c r="B938" s="31"/>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row>
    <row r="939" ht="15.75" customHeight="1">
      <c r="A939" s="31"/>
      <c r="B939" s="31"/>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row>
    <row r="940" ht="15.75" customHeight="1">
      <c r="A940" s="31"/>
      <c r="B940" s="31"/>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row>
    <row r="941" ht="15.75" customHeight="1">
      <c r="A941" s="31"/>
      <c r="B941" s="31"/>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row>
    <row r="942" ht="15.75" customHeight="1">
      <c r="A942" s="31"/>
      <c r="B942" s="31"/>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row>
    <row r="943" ht="15.75" customHeight="1">
      <c r="A943" s="31"/>
      <c r="B943" s="31"/>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row>
    <row r="944" ht="15.75" customHeight="1">
      <c r="A944" s="31"/>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row>
    <row r="945" ht="15.75" customHeight="1">
      <c r="A945" s="31"/>
      <c r="B945" s="31"/>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row>
    <row r="946" ht="15.75" customHeight="1">
      <c r="A946" s="31"/>
      <c r="B946" s="31"/>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row>
    <row r="947" ht="15.75" customHeight="1">
      <c r="A947" s="31"/>
      <c r="B947" s="31"/>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row>
    <row r="948" ht="15.75" customHeight="1">
      <c r="A948" s="31"/>
      <c r="B948" s="31"/>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row>
    <row r="949" ht="15.75" customHeight="1">
      <c r="A949" s="31"/>
      <c r="B949" s="31"/>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row>
    <row r="950" ht="15.75" customHeight="1">
      <c r="A950" s="31"/>
      <c r="B950" s="31"/>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row>
    <row r="951" ht="15.75" customHeight="1">
      <c r="A951" s="31"/>
      <c r="B951" s="31"/>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row>
    <row r="952" ht="15.75" customHeight="1">
      <c r="A952" s="31"/>
      <c r="B952" s="31"/>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row>
    <row r="953" ht="15.75" customHeight="1">
      <c r="A953" s="31"/>
      <c r="B953" s="31"/>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row>
    <row r="954" ht="15.75" customHeight="1">
      <c r="A954" s="31"/>
      <c r="B954" s="31"/>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row>
    <row r="955" ht="15.75" customHeight="1">
      <c r="A955" s="31"/>
      <c r="B955" s="31"/>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row>
    <row r="956" ht="15.75" customHeight="1">
      <c r="A956" s="31"/>
      <c r="B956" s="31"/>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row>
    <row r="957" ht="15.75" customHeight="1">
      <c r="A957" s="31"/>
      <c r="B957" s="31"/>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row>
    <row r="958" ht="15.75" customHeight="1">
      <c r="A958" s="31"/>
      <c r="B958" s="31"/>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row>
    <row r="959" ht="15.75" customHeight="1">
      <c r="A959" s="31"/>
      <c r="B959" s="31"/>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row>
    <row r="960" ht="15.75" customHeight="1">
      <c r="A960" s="31"/>
      <c r="B960" s="31"/>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row>
    <row r="961" ht="15.75" customHeight="1">
      <c r="A961" s="31"/>
      <c r="B961" s="31"/>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row>
    <row r="962" ht="15.75" customHeight="1">
      <c r="A962" s="31"/>
      <c r="B962" s="31"/>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row>
    <row r="963" ht="15.75" customHeight="1">
      <c r="A963" s="31"/>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row>
    <row r="964" ht="15.75" customHeight="1">
      <c r="A964" s="31"/>
      <c r="B964" s="31"/>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row>
    <row r="965" ht="15.75" customHeight="1">
      <c r="A965" s="31"/>
      <c r="B965" s="31"/>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row>
    <row r="966" ht="15.75" customHeight="1">
      <c r="A966" s="31"/>
      <c r="B966" s="31"/>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row>
    <row r="967" ht="15.75" customHeight="1">
      <c r="A967" s="31"/>
      <c r="B967" s="31"/>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row>
    <row r="968" ht="15.75" customHeight="1">
      <c r="A968" s="31"/>
      <c r="B968" s="31"/>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row>
    <row r="969" ht="15.75" customHeight="1">
      <c r="A969" s="31"/>
      <c r="B969" s="31"/>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row>
    <row r="970" ht="15.75" customHeight="1">
      <c r="A970" s="31"/>
      <c r="B970" s="31"/>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row>
    <row r="971" ht="15.75" customHeight="1">
      <c r="A971" s="31"/>
      <c r="B971" s="31"/>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row>
    <row r="972" ht="15.75" customHeight="1">
      <c r="A972" s="31"/>
      <c r="B972" s="31"/>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row>
    <row r="973" ht="15.75" customHeight="1">
      <c r="A973" s="31"/>
      <c r="B973" s="31"/>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row>
    <row r="974" ht="15.75" customHeight="1">
      <c r="A974" s="31"/>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row>
    <row r="975" ht="15.75" customHeight="1">
      <c r="A975" s="31"/>
      <c r="B975" s="31"/>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row>
    <row r="976" ht="15.75" customHeight="1">
      <c r="A976" s="31"/>
      <c r="B976" s="31"/>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row>
    <row r="977" ht="15.75" customHeight="1">
      <c r="A977" s="31"/>
      <c r="B977" s="31"/>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row>
    <row r="978" ht="15.75" customHeight="1">
      <c r="A978" s="31"/>
      <c r="B978" s="31"/>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row>
    <row r="979" ht="15.75" customHeight="1">
      <c r="A979" s="31"/>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row>
    <row r="980" ht="15.75" customHeight="1">
      <c r="A980" s="31"/>
      <c r="B980" s="31"/>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row>
    <row r="981" ht="15.75" customHeight="1">
      <c r="A981" s="31"/>
      <c r="B981" s="31"/>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row>
    <row r="982" ht="15.75" customHeight="1">
      <c r="A982" s="31"/>
      <c r="B982" s="31"/>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row>
    <row r="983" ht="15.75" customHeight="1">
      <c r="A983" s="31"/>
      <c r="B983" s="31"/>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row>
    <row r="984" ht="15.75" customHeight="1">
      <c r="A984" s="31"/>
      <c r="B984" s="31"/>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row>
    <row r="985" ht="15.75" customHeight="1">
      <c r="A985" s="31"/>
      <c r="B985" s="31"/>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row>
    <row r="986" ht="15.75" customHeight="1">
      <c r="A986" s="31"/>
      <c r="B986" s="31"/>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row>
    <row r="987" ht="15.75" customHeight="1">
      <c r="A987" s="31"/>
      <c r="B987" s="31"/>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row>
    <row r="988" ht="15.75" customHeight="1">
      <c r="A988" s="31"/>
      <c r="B988" s="31"/>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row>
    <row r="989" ht="15.75" customHeight="1">
      <c r="A989" s="31"/>
      <c r="B989" s="31"/>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row>
    <row r="990" ht="15.75" customHeight="1">
      <c r="A990" s="31"/>
      <c r="B990" s="31"/>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row>
    <row r="991" ht="15.75" customHeight="1">
      <c r="A991" s="31"/>
      <c r="B991" s="31"/>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row>
    <row r="992" ht="15.75" customHeight="1">
      <c r="A992" s="31"/>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row>
    <row r="993" ht="15.75" customHeight="1">
      <c r="A993" s="31"/>
      <c r="B993" s="31"/>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row>
    <row r="994" ht="15.75" customHeight="1">
      <c r="A994" s="31"/>
      <c r="B994" s="31"/>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row>
    <row r="995" ht="15.75" customHeight="1">
      <c r="A995" s="31"/>
      <c r="B995" s="31"/>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row>
    <row r="996" ht="15.75" customHeight="1">
      <c r="A996" s="31"/>
      <c r="B996" s="31"/>
      <c r="C996" s="31"/>
      <c r="D996" s="31"/>
      <c r="E996" s="31"/>
      <c r="F996" s="31"/>
      <c r="G996" s="31"/>
      <c r="H996" s="31"/>
      <c r="I996" s="31"/>
      <c r="J996" s="31"/>
      <c r="K996" s="31"/>
      <c r="L996" s="31"/>
      <c r="M996" s="31"/>
      <c r="N996" s="31"/>
      <c r="O996" s="31"/>
      <c r="P996" s="31"/>
      <c r="Q996" s="31"/>
      <c r="R996" s="31"/>
      <c r="S996" s="31"/>
      <c r="T996" s="31"/>
      <c r="U996" s="31"/>
      <c r="V996" s="31"/>
      <c r="W996" s="31"/>
      <c r="X996" s="31"/>
      <c r="Y996" s="31"/>
      <c r="Z996" s="31"/>
    </row>
    <row r="997" ht="15.75" customHeight="1">
      <c r="A997" s="31"/>
      <c r="B997" s="31"/>
      <c r="C997" s="31"/>
      <c r="D997" s="31"/>
      <c r="E997" s="31"/>
      <c r="F997" s="31"/>
      <c r="G997" s="31"/>
      <c r="H997" s="31"/>
      <c r="I997" s="31"/>
      <c r="J997" s="31"/>
      <c r="K997" s="31"/>
      <c r="L997" s="31"/>
      <c r="M997" s="31"/>
      <c r="N997" s="31"/>
      <c r="O997" s="31"/>
      <c r="P997" s="31"/>
      <c r="Q997" s="31"/>
      <c r="R997" s="31"/>
      <c r="S997" s="31"/>
      <c r="T997" s="31"/>
      <c r="U997" s="31"/>
      <c r="V997" s="31"/>
      <c r="W997" s="31"/>
      <c r="X997" s="31"/>
      <c r="Y997" s="31"/>
      <c r="Z997" s="31"/>
    </row>
    <row r="998" ht="15.75" customHeight="1">
      <c r="A998" s="31"/>
      <c r="B998" s="31"/>
      <c r="C998" s="31"/>
      <c r="D998" s="31"/>
      <c r="E998" s="31"/>
      <c r="F998" s="31"/>
      <c r="G998" s="31"/>
      <c r="H998" s="31"/>
      <c r="I998" s="31"/>
      <c r="J998" s="31"/>
      <c r="K998" s="31"/>
      <c r="L998" s="31"/>
      <c r="M998" s="31"/>
      <c r="N998" s="31"/>
      <c r="O998" s="31"/>
      <c r="P998" s="31"/>
      <c r="Q998" s="31"/>
      <c r="R998" s="31"/>
      <c r="S998" s="31"/>
      <c r="T998" s="31"/>
      <c r="U998" s="31"/>
      <c r="V998" s="31"/>
      <c r="W998" s="31"/>
      <c r="X998" s="31"/>
      <c r="Y998" s="31"/>
      <c r="Z998" s="31"/>
    </row>
    <row r="999" ht="15.75" customHeight="1">
      <c r="A999" s="31"/>
      <c r="B999" s="31"/>
      <c r="C999" s="31"/>
      <c r="D999" s="31"/>
      <c r="E999" s="31"/>
      <c r="F999" s="31"/>
      <c r="G999" s="31"/>
      <c r="H999" s="31"/>
      <c r="I999" s="31"/>
      <c r="J999" s="31"/>
      <c r="K999" s="31"/>
      <c r="L999" s="31"/>
      <c r="M999" s="31"/>
      <c r="N999" s="31"/>
      <c r="O999" s="31"/>
      <c r="P999" s="31"/>
      <c r="Q999" s="31"/>
      <c r="R999" s="31"/>
      <c r="S999" s="31"/>
      <c r="T999" s="31"/>
      <c r="U999" s="31"/>
      <c r="V999" s="31"/>
      <c r="W999" s="31"/>
      <c r="X999" s="31"/>
      <c r="Y999" s="31"/>
      <c r="Z999" s="31"/>
    </row>
    <row r="1000" ht="15.75" customHeight="1">
      <c r="A1000" s="31"/>
      <c r="B1000" s="31"/>
      <c r="C1000" s="31"/>
      <c r="D1000" s="31"/>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row>
  </sheetData>
  <mergeCells count="5">
    <mergeCell ref="B3:E3"/>
    <mergeCell ref="C4:D4"/>
    <mergeCell ref="B5:E5"/>
    <mergeCell ref="C16:D16"/>
    <mergeCell ref="B31:E31"/>
  </mergeCells>
  <dataValidations>
    <dataValidation type="list" allowBlank="1" showErrorMessage="1" sqref="E4">
      <formula1>category</formula1>
    </dataValidation>
  </dataValidations>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2020-07-24T12:10:59Z</dcterms:created>
  <dc:creator>admin</dc:creator>
</cp:coreProperties>
</file>